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1\AZK für Teilzeit\"/>
    </mc:Choice>
  </mc:AlternateContent>
  <xr:revisionPtr revIDLastSave="0" documentId="13_ncr:1_{AD37D538-60B3-47DE-852A-4AFFEFAF29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ZK 2021" sheetId="1" r:id="rId1"/>
  </sheets>
  <definedNames>
    <definedName name="_xlnm.Print_Titles" localSheetId="0">'AZK 2021'!$1:$12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138" i="1" l="1"/>
  <c r="AM150" i="1"/>
  <c r="AM126" i="1"/>
  <c r="AM114" i="1"/>
  <c r="AM102" i="1"/>
  <c r="AM90" i="1"/>
  <c r="AM78" i="1"/>
  <c r="AM66" i="1"/>
  <c r="AM54" i="1"/>
  <c r="AM42" i="1"/>
  <c r="AM30" i="1"/>
  <c r="AM18" i="1"/>
  <c r="AN15" i="1"/>
  <c r="H151" i="1" l="1"/>
  <c r="O151" i="1"/>
  <c r="AC151" i="1"/>
  <c r="V151" i="1"/>
  <c r="X139" i="1"/>
  <c r="J139" i="1"/>
  <c r="AE139" i="1"/>
  <c r="Q139" i="1"/>
  <c r="AH127" i="1"/>
  <c r="AA127" i="1"/>
  <c r="T127" i="1"/>
  <c r="M127" i="1"/>
  <c r="F127" i="1"/>
  <c r="H115" i="1"/>
  <c r="V115" i="1"/>
  <c r="AC115" i="1"/>
  <c r="O115" i="1"/>
  <c r="K103" i="1"/>
  <c r="AF103" i="1"/>
  <c r="Y103" i="1"/>
  <c r="R103" i="1"/>
  <c r="D103" i="1"/>
  <c r="AB91" i="1"/>
  <c r="U91" i="1"/>
  <c r="N91" i="1"/>
  <c r="G91" i="1"/>
  <c r="W79" i="1"/>
  <c r="AD79" i="1"/>
  <c r="P79" i="1"/>
  <c r="I79" i="1"/>
  <c r="AG67" i="1"/>
  <c r="E67" i="1"/>
  <c r="U55" i="1"/>
  <c r="G55" i="1"/>
  <c r="Z67" i="1"/>
  <c r="S67" i="1"/>
  <c r="L67" i="1"/>
  <c r="AB55" i="1"/>
  <c r="N55" i="1"/>
  <c r="AE43" i="1"/>
  <c r="X43" i="1"/>
  <c r="J43" i="1"/>
  <c r="Q43" i="1"/>
  <c r="AE31" i="1"/>
  <c r="X31" i="1"/>
  <c r="Q31" i="1"/>
  <c r="J31" i="1"/>
  <c r="AH19" i="1"/>
  <c r="AA19" i="1"/>
  <c r="AH18" i="1"/>
  <c r="T19" i="1"/>
  <c r="M19" i="1"/>
  <c r="F19" i="1"/>
  <c r="F18" i="1"/>
  <c r="H150" i="1" l="1"/>
  <c r="AL155" i="1" l="1"/>
  <c r="AL107" i="1"/>
  <c r="AL83" i="1"/>
  <c r="AL47" i="1"/>
  <c r="AL71" i="1"/>
  <c r="AL95" i="1"/>
  <c r="AL119" i="1"/>
  <c r="AL143" i="1"/>
  <c r="AL59" i="1"/>
  <c r="AL131" i="1"/>
  <c r="AL35" i="1"/>
  <c r="AL23" i="1"/>
  <c r="AI147" i="1" l="1"/>
  <c r="AC155" i="1"/>
  <c r="AC154" i="1"/>
  <c r="AC153" i="1"/>
  <c r="AC150" i="1"/>
  <c r="V150" i="1"/>
  <c r="O153" i="1"/>
  <c r="O150" i="1"/>
  <c r="V154" i="1"/>
  <c r="V155" i="1"/>
  <c r="V153" i="1"/>
  <c r="O154" i="1"/>
  <c r="O155" i="1"/>
  <c r="H154" i="1"/>
  <c r="H155" i="1"/>
  <c r="H153" i="1"/>
  <c r="AI136" i="1"/>
  <c r="AI135" i="1"/>
  <c r="Q142" i="1"/>
  <c r="J141" i="1"/>
  <c r="J138" i="1"/>
  <c r="AI124" i="1"/>
  <c r="AI123" i="1"/>
  <c r="AH130" i="1"/>
  <c r="M130" i="1"/>
  <c r="F130" i="1"/>
  <c r="F131" i="1"/>
  <c r="F129" i="1"/>
  <c r="F126" i="1"/>
  <c r="AI111" i="1"/>
  <c r="AC114" i="1"/>
  <c r="AC117" i="1"/>
  <c r="V119" i="1"/>
  <c r="O118" i="1"/>
  <c r="O114" i="1"/>
  <c r="H118" i="1"/>
  <c r="H119" i="1"/>
  <c r="H117" i="1"/>
  <c r="H114" i="1"/>
  <c r="AI101" i="1"/>
  <c r="AI99" i="1"/>
  <c r="AF106" i="1"/>
  <c r="K106" i="1"/>
  <c r="K102" i="1"/>
  <c r="D106" i="1"/>
  <c r="D107" i="1"/>
  <c r="D105" i="1"/>
  <c r="D102" i="1"/>
  <c r="AI87" i="1"/>
  <c r="U94" i="1"/>
  <c r="N90" i="1"/>
  <c r="G94" i="1"/>
  <c r="G95" i="1"/>
  <c r="G93" i="1"/>
  <c r="G90" i="1"/>
  <c r="AI75" i="1"/>
  <c r="AD78" i="1"/>
  <c r="AD83" i="1"/>
  <c r="W82" i="1"/>
  <c r="P81" i="1"/>
  <c r="P78" i="1"/>
  <c r="I83" i="1"/>
  <c r="I82" i="1"/>
  <c r="I81" i="1"/>
  <c r="I78" i="1"/>
  <c r="AI63" i="1"/>
  <c r="AG66" i="1"/>
  <c r="Z66" i="1"/>
  <c r="Z70" i="1"/>
  <c r="L69" i="1"/>
  <c r="L66" i="1"/>
  <c r="E70" i="1"/>
  <c r="E71" i="1"/>
  <c r="E69" i="1"/>
  <c r="E66" i="1"/>
  <c r="G54" i="1"/>
  <c r="AI53" i="1"/>
  <c r="AI51" i="1"/>
  <c r="AB59" i="1"/>
  <c r="U57" i="1"/>
  <c r="U54" i="1"/>
  <c r="N58" i="1"/>
  <c r="N57" i="1"/>
  <c r="N54" i="1"/>
  <c r="G59" i="1"/>
  <c r="G58" i="1"/>
  <c r="G57" i="1"/>
  <c r="AI40" i="1"/>
  <c r="AI41" i="1"/>
  <c r="AI39" i="1"/>
  <c r="AE47" i="1"/>
  <c r="AE46" i="1"/>
  <c r="AE45" i="1"/>
  <c r="AE42" i="1"/>
  <c r="X45" i="1"/>
  <c r="X42" i="1"/>
  <c r="Q45" i="1"/>
  <c r="Q42" i="1"/>
  <c r="J46" i="1"/>
  <c r="J45" i="1"/>
  <c r="J42" i="1"/>
  <c r="J30" i="1"/>
  <c r="AI28" i="1"/>
  <c r="AI27" i="1"/>
  <c r="AE34" i="1"/>
  <c r="X34" i="1"/>
  <c r="X33" i="1"/>
  <c r="J35" i="1"/>
  <c r="J34" i="1"/>
  <c r="J33" i="1"/>
  <c r="AE30" i="1"/>
  <c r="X30" i="1"/>
  <c r="Q30" i="1"/>
  <c r="AI17" i="1"/>
  <c r="AI16" i="1"/>
  <c r="AI15" i="1"/>
  <c r="AH22" i="1"/>
  <c r="AH23" i="1"/>
  <c r="AA22" i="1"/>
  <c r="AA23" i="1"/>
  <c r="T22" i="1"/>
  <c r="T23" i="1"/>
  <c r="AH21" i="1"/>
  <c r="AA21" i="1"/>
  <c r="T21" i="1"/>
  <c r="M22" i="1"/>
  <c r="M23" i="1"/>
  <c r="M21" i="1"/>
  <c r="AA18" i="1"/>
  <c r="T18" i="1"/>
  <c r="M18" i="1"/>
  <c r="F22" i="1"/>
  <c r="F23" i="1"/>
  <c r="F21" i="1"/>
  <c r="AI30" i="1" l="1"/>
  <c r="AI42" i="1"/>
  <c r="AI21" i="1"/>
  <c r="AI22" i="1"/>
  <c r="AI153" i="1"/>
  <c r="AI154" i="1"/>
  <c r="AI23" i="1"/>
  <c r="AI45" i="1"/>
  <c r="AI150" i="1"/>
  <c r="AI155" i="1"/>
  <c r="AI18" i="1"/>
  <c r="AK15" i="1" l="1"/>
  <c r="AK23" i="1"/>
  <c r="AN23" i="1" s="1"/>
  <c r="J143" i="1"/>
  <c r="J142" i="1"/>
  <c r="AE138" i="1"/>
  <c r="X138" i="1"/>
  <c r="Q138" i="1"/>
  <c r="M131" i="1"/>
  <c r="M129" i="1"/>
  <c r="M126" i="1"/>
  <c r="AH126" i="1"/>
  <c r="AA126" i="1"/>
  <c r="T126" i="1"/>
  <c r="V114" i="1"/>
  <c r="AI114" i="1" s="1"/>
  <c r="O119" i="1"/>
  <c r="O117" i="1"/>
  <c r="AF102" i="1"/>
  <c r="Y102" i="1"/>
  <c r="R102" i="1"/>
  <c r="U95" i="1"/>
  <c r="U93" i="1"/>
  <c r="U90" i="1"/>
  <c r="AB90" i="1"/>
  <c r="N95" i="1"/>
  <c r="N94" i="1"/>
  <c r="N93" i="1"/>
  <c r="P83" i="1"/>
  <c r="P82" i="1"/>
  <c r="W78" i="1"/>
  <c r="AI78" i="1" s="1"/>
  <c r="S66" i="1"/>
  <c r="AI66" i="1" s="1"/>
  <c r="L71" i="1"/>
  <c r="L70" i="1"/>
  <c r="N59" i="1"/>
  <c r="AB54" i="1"/>
  <c r="AI54" i="1" s="1"/>
  <c r="X47" i="1"/>
  <c r="X46" i="1"/>
  <c r="Q47" i="1"/>
  <c r="Q46" i="1"/>
  <c r="AI46" i="1" s="1"/>
  <c r="J47" i="1"/>
  <c r="AI47" i="1" s="1"/>
  <c r="Q35" i="1"/>
  <c r="Q34" i="1"/>
  <c r="AI34" i="1" s="1"/>
  <c r="Q33" i="1"/>
  <c r="AK39" i="1" l="1"/>
  <c r="AI90" i="1"/>
  <c r="AI102" i="1"/>
  <c r="AI138" i="1"/>
  <c r="AI126" i="1"/>
  <c r="AI19" i="1" l="1"/>
  <c r="AI115" i="1"/>
  <c r="AI139" i="1"/>
  <c r="AI79" i="1"/>
  <c r="AI67" i="1"/>
  <c r="AI151" i="1"/>
  <c r="AI127" i="1"/>
  <c r="AI43" i="1"/>
  <c r="AI31" i="1"/>
  <c r="AI91" i="1"/>
  <c r="AN43" i="1"/>
  <c r="AI103" i="1"/>
  <c r="AI55" i="1"/>
  <c r="K105" i="1"/>
  <c r="K107" i="1"/>
  <c r="AI149" i="1" l="1"/>
  <c r="AI148" i="1"/>
  <c r="AK147" i="1" s="1"/>
  <c r="Q143" i="1"/>
  <c r="Q141" i="1"/>
  <c r="AI125" i="1"/>
  <c r="V117" i="1"/>
  <c r="AI117" i="1" s="1"/>
  <c r="AI100" i="1"/>
  <c r="R105" i="1"/>
  <c r="Y105" i="1" s="1"/>
  <c r="AF105" i="1" s="1"/>
  <c r="AI89" i="1"/>
  <c r="AI88" i="1"/>
  <c r="AB93" i="1"/>
  <c r="AI93" i="1" s="1"/>
  <c r="AI76" i="1"/>
  <c r="W81" i="1"/>
  <c r="AI65" i="1"/>
  <c r="AI64" i="1"/>
  <c r="S71" i="1"/>
  <c r="S70" i="1"/>
  <c r="S69" i="1"/>
  <c r="AI52" i="1"/>
  <c r="AI29" i="1"/>
  <c r="X35" i="1"/>
  <c r="AE33" i="1"/>
  <c r="AI33" i="1" s="1"/>
  <c r="X141" i="1" l="1"/>
  <c r="AE141" i="1" s="1"/>
  <c r="AI105" i="1"/>
  <c r="AE35" i="1"/>
  <c r="AI35" i="1" s="1"/>
  <c r="AK27" i="1" s="1"/>
  <c r="AD81" i="1"/>
  <c r="AI81" i="1" s="1"/>
  <c r="AN151" i="1"/>
  <c r="AK47" i="1" l="1"/>
  <c r="AK35" i="1"/>
  <c r="AI141" i="1"/>
  <c r="AN31" i="1"/>
  <c r="AN19" i="1"/>
  <c r="AI137" i="1" l="1"/>
  <c r="T130" i="1"/>
  <c r="AI113" i="1"/>
  <c r="AB94" i="1"/>
  <c r="AI94" i="1" s="1"/>
  <c r="AI77" i="1"/>
  <c r="Z69" i="1"/>
  <c r="AG70" i="1"/>
  <c r="AI70" i="1" s="1"/>
  <c r="AB57" i="1"/>
  <c r="AI57" i="1" s="1"/>
  <c r="U59" i="1"/>
  <c r="AI59" i="1" s="1"/>
  <c r="U58" i="1"/>
  <c r="T131" i="1"/>
  <c r="T129" i="1"/>
  <c r="R107" i="1"/>
  <c r="R106" i="1"/>
  <c r="X143" i="1"/>
  <c r="X142" i="1"/>
  <c r="V118" i="1"/>
  <c r="AI112" i="1"/>
  <c r="AC118" i="1" l="1"/>
  <c r="AI118" i="1" s="1"/>
  <c r="AB58" i="1"/>
  <c r="AI58" i="1" s="1"/>
  <c r="AK51" i="1" s="1"/>
  <c r="AG69" i="1"/>
  <c r="AI69" i="1" s="1"/>
  <c r="AA130" i="1"/>
  <c r="AI130" i="1" s="1"/>
  <c r="AN35" i="1"/>
  <c r="AN47" i="1"/>
  <c r="AH131" i="1"/>
  <c r="AA131" i="1"/>
  <c r="AF107" i="1"/>
  <c r="Y107" i="1"/>
  <c r="Z71" i="1"/>
  <c r="AE143" i="1"/>
  <c r="AI143" i="1" s="1"/>
  <c r="Y106" i="1"/>
  <c r="AI106" i="1" s="1"/>
  <c r="AK59" i="1" l="1"/>
  <c r="AK63" i="1"/>
  <c r="AK71" i="1" s="1"/>
  <c r="AI107" i="1"/>
  <c r="AK99" i="1" s="1"/>
  <c r="AI131" i="1"/>
  <c r="AN59" i="1"/>
  <c r="AN55" i="1"/>
  <c r="AG71" i="1"/>
  <c r="AI71" i="1" s="1"/>
  <c r="AE142" i="1"/>
  <c r="AI142" i="1" s="1"/>
  <c r="AK135" i="1" s="1"/>
  <c r="AA129" i="1"/>
  <c r="AC119" i="1"/>
  <c r="AI119" i="1" s="1"/>
  <c r="AK111" i="1" s="1"/>
  <c r="AB95" i="1"/>
  <c r="AI95" i="1" s="1"/>
  <c r="AK87" i="1" s="1"/>
  <c r="AD82" i="1"/>
  <c r="AI82" i="1" s="1"/>
  <c r="W83" i="1"/>
  <c r="AI83" i="1" s="1"/>
  <c r="AK75" i="1" l="1"/>
  <c r="AK107" i="1" s="1"/>
  <c r="AN115" i="1"/>
  <c r="AN67" i="1"/>
  <c r="AN71" i="1"/>
  <c r="AN91" i="1"/>
  <c r="AH129" i="1"/>
  <c r="AI129" i="1" s="1"/>
  <c r="AN103" i="1"/>
  <c r="AN139" i="1"/>
  <c r="AK95" i="1" l="1"/>
  <c r="AN95" i="1" s="1"/>
  <c r="AK119" i="1"/>
  <c r="AN119" i="1" s="1"/>
  <c r="AK123" i="1"/>
  <c r="AN107" i="1"/>
  <c r="AK83" i="1"/>
  <c r="AN83" i="1" s="1"/>
  <c r="AN127" i="1"/>
  <c r="AN79" i="1"/>
  <c r="AK143" i="1" l="1"/>
  <c r="AK131" i="1"/>
  <c r="AN131" i="1" s="1"/>
  <c r="AK155" i="1"/>
  <c r="AN155" i="1" s="1"/>
  <c r="AN143" i="1"/>
</calcChain>
</file>

<file path=xl/sharedStrings.xml><?xml version="1.0" encoding="utf-8"?>
<sst xmlns="http://schemas.openxmlformats.org/spreadsheetml/2006/main" count="402" uniqueCount="185">
  <si>
    <t>Total</t>
  </si>
  <si>
    <t>6.1.2</t>
  </si>
  <si>
    <t>9.4</t>
  </si>
  <si>
    <t>6.1.10</t>
  </si>
  <si>
    <t>+/- Sept.</t>
  </si>
  <si>
    <t>+/- Nov.</t>
  </si>
  <si>
    <t>Mai</t>
  </si>
  <si>
    <t>Total Mai</t>
  </si>
  <si>
    <t>+/- Mai</t>
  </si>
  <si>
    <t>Contrôle des heures de travail 2021</t>
  </si>
  <si>
    <t>Samedi</t>
  </si>
  <si>
    <t>Dimanche</t>
  </si>
  <si>
    <t>Jour férié payé</t>
  </si>
  <si>
    <t>Vacances</t>
  </si>
  <si>
    <t>Militaire / Protection civile</t>
  </si>
  <si>
    <t>Maladie</t>
  </si>
  <si>
    <t>Accident</t>
  </si>
  <si>
    <t>Heures manquantes (inexcusées)</t>
  </si>
  <si>
    <t>Absences (excusées)</t>
  </si>
  <si>
    <t>=Solde au 31.12.20 A REPORTER</t>
  </si>
  <si>
    <t>Liste peut être complétée par de propres couleurs</t>
  </si>
  <si>
    <t>Nom</t>
  </si>
  <si>
    <t>Prénom</t>
  </si>
  <si>
    <t>Date de naissance</t>
  </si>
  <si>
    <t>Catégorie de salaire</t>
  </si>
  <si>
    <t>Occupé de à</t>
  </si>
  <si>
    <t>Droit aux vacances</t>
  </si>
  <si>
    <t>Janvier</t>
  </si>
  <si>
    <t xml:space="preserve">Temps de travail effectif de 06h00-20h00 </t>
  </si>
  <si>
    <t>Temps de déplacement effectif toute la journée</t>
  </si>
  <si>
    <t>Jours fériés / Di / Sa dès 15h00 et jours ouvrables 20h00-6h00</t>
  </si>
  <si>
    <t>Total semaine sans temps de déplacement</t>
  </si>
  <si>
    <t xml:space="preserve">Total semaine avec temps de déplacement </t>
  </si>
  <si>
    <t>Remarques / couleurs</t>
  </si>
  <si>
    <t>Suppl. de temps 25%</t>
  </si>
  <si>
    <t>Suppl. de temps 50%</t>
  </si>
  <si>
    <t>Suppl. de temps 100%</t>
  </si>
  <si>
    <t>Février</t>
  </si>
  <si>
    <t>Mars</t>
  </si>
  <si>
    <t>Avril</t>
  </si>
  <si>
    <t>Juin</t>
  </si>
  <si>
    <t>Juillet</t>
  </si>
  <si>
    <t>Août</t>
  </si>
  <si>
    <t>Septembre</t>
  </si>
  <si>
    <t>Octobre</t>
  </si>
  <si>
    <t>Novembre</t>
  </si>
  <si>
    <t>Décembre</t>
  </si>
  <si>
    <t>CCNT
art.</t>
  </si>
  <si>
    <t>SC 1</t>
  </si>
  <si>
    <t>SC 2</t>
  </si>
  <si>
    <t>SC 3</t>
  </si>
  <si>
    <t>SC 4</t>
  </si>
  <si>
    <t>SC 5</t>
  </si>
  <si>
    <t>SC 6</t>
  </si>
  <si>
    <t>SC 7</t>
  </si>
  <si>
    <t>SC 8</t>
  </si>
  <si>
    <t>SC 9</t>
  </si>
  <si>
    <t>SC 10</t>
  </si>
  <si>
    <t>SC 11</t>
  </si>
  <si>
    <t>SC 12</t>
  </si>
  <si>
    <t>SC 13</t>
  </si>
  <si>
    <t>SC 14</t>
  </si>
  <si>
    <t>SC 15</t>
  </si>
  <si>
    <t>SC 16</t>
  </si>
  <si>
    <t>SC 17</t>
  </si>
  <si>
    <t>SC 18</t>
  </si>
  <si>
    <t>SC 19</t>
  </si>
  <si>
    <t>SC 20</t>
  </si>
  <si>
    <t>SC 21</t>
  </si>
  <si>
    <t>SC 22</t>
  </si>
  <si>
    <t>SC 23</t>
  </si>
  <si>
    <t>SC 24</t>
  </si>
  <si>
    <t>SC 25</t>
  </si>
  <si>
    <t>SC 26</t>
  </si>
  <si>
    <t>SC 27</t>
  </si>
  <si>
    <t>SC 28</t>
  </si>
  <si>
    <t>SC 29</t>
  </si>
  <si>
    <t>SC 30</t>
  </si>
  <si>
    <t>SC 31</t>
  </si>
  <si>
    <t>SC 32</t>
  </si>
  <si>
    <t>SC 33</t>
  </si>
  <si>
    <t>SC 34</t>
  </si>
  <si>
    <t>SC 35</t>
  </si>
  <si>
    <t>SC 36</t>
  </si>
  <si>
    <t>SC 37</t>
  </si>
  <si>
    <t>SC 38</t>
  </si>
  <si>
    <t>SC 39</t>
  </si>
  <si>
    <t>SC 40</t>
  </si>
  <si>
    <t>SC 41</t>
  </si>
  <si>
    <t>SC 42</t>
  </si>
  <si>
    <t>SC 43</t>
  </si>
  <si>
    <t>SC 44</t>
  </si>
  <si>
    <t>SC 45</t>
  </si>
  <si>
    <t>SC 46</t>
  </si>
  <si>
    <t>SC 47</t>
  </si>
  <si>
    <t>SC 48</t>
  </si>
  <si>
    <t>SC 49</t>
  </si>
  <si>
    <t>SC 50</t>
  </si>
  <si>
    <t>SC 51</t>
  </si>
  <si>
    <t>SC 52</t>
  </si>
  <si>
    <t>SC 53</t>
  </si>
  <si>
    <t xml:space="preserve">Total Janvier </t>
  </si>
  <si>
    <t>Jours théor.</t>
  </si>
  <si>
    <t>Solde au
31.12.20</t>
  </si>
  <si>
    <t xml:space="preserve"> h. théoriques janv.</t>
  </si>
  <si>
    <t>+/- Janv.</t>
  </si>
  <si>
    <t>Comparaison +/-
Janv.-Janv.</t>
  </si>
  <si>
    <t>Additionné 
Janv.-Janv.</t>
  </si>
  <si>
    <t>h. théor. additionnées
Janv.-Janv.</t>
  </si>
  <si>
    <t>Total Février</t>
  </si>
  <si>
    <t xml:space="preserve"> h. théoriques
Février</t>
  </si>
  <si>
    <t>Additionné
Janv.-Févr.</t>
  </si>
  <si>
    <t>h. théor. additionnées
Janv.-Feb.</t>
  </si>
  <si>
    <t>+/- Fevr.</t>
  </si>
  <si>
    <t>Comparaison +/-
Janv.-Févr.</t>
  </si>
  <si>
    <t>Total Mars</t>
  </si>
  <si>
    <t xml:space="preserve"> h. théoriques 
Mars</t>
  </si>
  <si>
    <t>Additionné
Janv.-Mars</t>
  </si>
  <si>
    <t>h.théor. additionnées
Janv.-Mars</t>
  </si>
  <si>
    <t>+/- Mars</t>
  </si>
  <si>
    <t>Comparaison +/-
Janv.-Mars</t>
  </si>
  <si>
    <t>Total Avril</t>
  </si>
  <si>
    <t xml:space="preserve"> h. théoriques 
Avril</t>
  </si>
  <si>
    <t>Additionné
Janv.-Avril</t>
  </si>
  <si>
    <t>h. théor.additionnées
Janv.-Avril</t>
  </si>
  <si>
    <t>+/- Avril</t>
  </si>
  <si>
    <t>Comparaison +/-
Janv.-Avril</t>
  </si>
  <si>
    <t xml:space="preserve"> h. théoriques 
Mai</t>
  </si>
  <si>
    <t>Additionné
Janv.-Mai</t>
  </si>
  <si>
    <t>h. théor. additionnées
Janv.-Mai</t>
  </si>
  <si>
    <t>Comparaison +/-
Janv.-Mai</t>
  </si>
  <si>
    <t>Total Juin</t>
  </si>
  <si>
    <t xml:space="preserve"> h. théoriques 
Juin</t>
  </si>
  <si>
    <t>Additionné
Janv.-Juin</t>
  </si>
  <si>
    <t>h. théor. additionnéed
Janv.-Juni</t>
  </si>
  <si>
    <t>+/- Juin</t>
  </si>
  <si>
    <t>Comparaison +/-
Janv.-Juin</t>
  </si>
  <si>
    <t>Total Juillet</t>
  </si>
  <si>
    <t xml:space="preserve"> h. théoriques 
Juillet</t>
  </si>
  <si>
    <t>Additionné
Janv.-Juillet</t>
  </si>
  <si>
    <t>h. théor. additionnées
Janv.-Juillet</t>
  </si>
  <si>
    <t>+/- Juillet</t>
  </si>
  <si>
    <t>Comparaison +/-
Janv.-Juillet</t>
  </si>
  <si>
    <t>Total Août</t>
  </si>
  <si>
    <t xml:space="preserve"> h. théoriques 
Août</t>
  </si>
  <si>
    <t>Additionné
Janv.-Août</t>
  </si>
  <si>
    <t>h. théor. additionnéer.
Janv.-Août</t>
  </si>
  <si>
    <t>+/- Août</t>
  </si>
  <si>
    <t>Comparaison +/-
Janv.-Août</t>
  </si>
  <si>
    <t>Total Septembre</t>
  </si>
  <si>
    <t xml:space="preserve"> h. théoriques 
Septembre</t>
  </si>
  <si>
    <t>Additionné
Janv.-Sept.</t>
  </si>
  <si>
    <t>h. théor. additionnée.
Janv.-Sept.</t>
  </si>
  <si>
    <t>Comparaison +/-
Janv.-Sept.</t>
  </si>
  <si>
    <t>Total Octobre</t>
  </si>
  <si>
    <t xml:space="preserve"> h. théoriques 
Octobre</t>
  </si>
  <si>
    <t>Additionné
Janv.-Oct.</t>
  </si>
  <si>
    <t>h. théor. additionnée
Janv.-Oct.</t>
  </si>
  <si>
    <t>+/- Oct.</t>
  </si>
  <si>
    <t>Comparaison +/-
Janv.-Oct.</t>
  </si>
  <si>
    <t>Total Novembre</t>
  </si>
  <si>
    <t xml:space="preserve"> h. théoriques 
Novembre</t>
  </si>
  <si>
    <t>Additionné
Janv.-Nov.</t>
  </si>
  <si>
    <t>h. théor. additionnée.
Janv.-Nov.</t>
  </si>
  <si>
    <t>Comparaison +/-
Janv.-Nov.</t>
  </si>
  <si>
    <t>Total Décembre</t>
  </si>
  <si>
    <t xml:space="preserve"> h. théoriques 
Décembre</t>
  </si>
  <si>
    <t>Additionné
Janv.-Déc.</t>
  </si>
  <si>
    <t>h. théor. additionnée
Janv.-Déc.</t>
  </si>
  <si>
    <t>+/- Déc.</t>
  </si>
  <si>
    <t>Comparaison +/-
Janv.-Déc.</t>
  </si>
  <si>
    <t>NON-MEMBRES</t>
  </si>
  <si>
    <t>Heures de travail normales par jour  8.2h (100%)</t>
  </si>
  <si>
    <t>Emploi en %</t>
  </si>
  <si>
    <t>0.82 h</t>
  </si>
  <si>
    <t>Les jours de vacances et fériés sont à saisir aves ces données</t>
  </si>
  <si>
    <t>Temps de travail par jour pour le temps partiel</t>
  </si>
  <si>
    <t>7.38 h</t>
  </si>
  <si>
    <t>6.56 h</t>
  </si>
  <si>
    <t>5.74 h</t>
  </si>
  <si>
    <t>4.92 h</t>
  </si>
  <si>
    <t>4.1 h</t>
  </si>
  <si>
    <t>3.28 h</t>
  </si>
  <si>
    <t>2.46 h</t>
  </si>
  <si>
    <t>1.64 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</si>
</sst>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0.000"/>
  </numFmts>
  <fonts count="19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8"/>
      <name val="Arial"/>
      <family val="2"/>
    </font>
    <font>
      <b/>
      <sz val="10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37">
    <xf numFmtId="0" fontId="0" fillId="0" borderId="0" xfId="0"/>
    <xf numFmtId="0" fontId="6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NumberFormat="1" applyFont="1" applyAlignment="1" applyProtection="1">
      <alignment horizontal="left" vertical="center"/>
      <protection locked="0"/>
    </xf>
    <xf numFmtId="2" fontId="9" fillId="0" borderId="0" xfId="0" applyNumberFormat="1" applyFont="1" applyAlignment="1" applyProtection="1">
      <alignment horizontal="right" vertical="center"/>
    </xf>
    <xf numFmtId="2" fontId="8" fillId="0" borderId="0" xfId="0" applyNumberFormat="1" applyFont="1" applyAlignment="1" applyProtection="1">
      <alignment horizontal="left" vertical="center"/>
    </xf>
    <xf numFmtId="2" fontId="9" fillId="0" borderId="0" xfId="0" applyNumberFormat="1" applyFont="1" applyAlignment="1" applyProtection="1">
      <alignment horizontal="left" vertical="center"/>
    </xf>
    <xf numFmtId="2" fontId="9" fillId="0" borderId="0" xfId="0" applyNumberFormat="1" applyFont="1" applyAlignment="1" applyProtection="1">
      <alignment horizontal="center" vertical="center"/>
    </xf>
    <xf numFmtId="0" fontId="9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6" fillId="0" borderId="0" xfId="0" quotePrefix="1" applyFont="1" applyBorder="1" applyAlignment="1" applyProtection="1">
      <alignment vertical="center"/>
      <protection locked="0"/>
    </xf>
    <xf numFmtId="0" fontId="9" fillId="6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Alignment="1" applyProtection="1">
      <alignment horizontal="left" vertical="center"/>
      <protection locked="0"/>
    </xf>
    <xf numFmtId="0" fontId="8" fillId="0" borderId="0" xfId="0" applyFont="1" applyFill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left" vertical="center"/>
      <protection locked="0"/>
    </xf>
    <xf numFmtId="0" fontId="9" fillId="0" borderId="0" xfId="0" applyFont="1" applyFill="1" applyAlignment="1" applyProtection="1">
      <alignment horizontal="left" vertical="center"/>
      <protection locked="0"/>
    </xf>
    <xf numFmtId="2" fontId="9" fillId="0" borderId="0" xfId="0" applyNumberFormat="1" applyFont="1" applyFill="1" applyAlignment="1" applyProtection="1">
      <alignment horizontal="right" vertical="center"/>
    </xf>
    <xf numFmtId="2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horizontal="center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9" fillId="5" borderId="7" xfId="0" applyFont="1" applyFill="1" applyBorder="1" applyAlignment="1" applyProtection="1">
      <alignment horizontal="left" vertical="center"/>
      <protection locked="0"/>
    </xf>
    <xf numFmtId="0" fontId="9" fillId="5" borderId="8" xfId="0" applyFont="1" applyFill="1" applyBorder="1" applyAlignment="1" applyProtection="1">
      <alignment horizontal="left" vertical="center"/>
      <protection locked="0"/>
    </xf>
    <xf numFmtId="2" fontId="6" fillId="0" borderId="6" xfId="0" applyNumberFormat="1" applyFont="1" applyBorder="1" applyAlignment="1" applyProtection="1">
      <alignment horizontal="right" vertical="center"/>
    </xf>
    <xf numFmtId="2" fontId="9" fillId="0" borderId="9" xfId="0" applyNumberFormat="1" applyFont="1" applyBorder="1" applyAlignment="1" applyProtection="1">
      <alignment horizontal="left" vertical="center"/>
    </xf>
    <xf numFmtId="0" fontId="9" fillId="0" borderId="13" xfId="0" applyFont="1" applyBorder="1" applyAlignment="1" applyProtection="1">
      <alignment horizontal="left" vertical="center"/>
      <protection locked="0"/>
    </xf>
    <xf numFmtId="0" fontId="9" fillId="0" borderId="1" xfId="0" applyFont="1" applyBorder="1" applyAlignment="1" applyProtection="1">
      <alignment horizontal="left" vertical="center"/>
      <protection locked="0"/>
    </xf>
    <xf numFmtId="2" fontId="6" fillId="0" borderId="14" xfId="0" applyNumberFormat="1" applyFont="1" applyBorder="1" applyAlignment="1" applyProtection="1">
      <alignment horizontal="right" vertical="center"/>
    </xf>
    <xf numFmtId="0" fontId="9" fillId="0" borderId="17" xfId="0" applyFont="1" applyBorder="1" applyAlignment="1" applyProtection="1">
      <alignment horizontal="center" vertical="center" wrapText="1"/>
      <protection locked="0"/>
    </xf>
    <xf numFmtId="2" fontId="9" fillId="0" borderId="13" xfId="0" applyNumberFormat="1" applyFont="1" applyFill="1" applyBorder="1" applyAlignment="1" applyProtection="1">
      <alignment vertical="center"/>
      <protection locked="0"/>
    </xf>
    <xf numFmtId="2" fontId="9" fillId="0" borderId="1" xfId="0" applyNumberFormat="1" applyFont="1" applyFill="1" applyBorder="1" applyAlignment="1" applyProtection="1">
      <alignment vertical="center"/>
      <protection locked="0"/>
    </xf>
    <xf numFmtId="2" fontId="9" fillId="8" borderId="1" xfId="0" applyNumberFormat="1" applyFont="1" applyFill="1" applyBorder="1" applyAlignment="1" applyProtection="1">
      <alignment vertical="center"/>
      <protection locked="0"/>
    </xf>
    <xf numFmtId="2" fontId="13" fillId="2" borderId="21" xfId="0" applyNumberFormat="1" applyFont="1" applyFill="1" applyBorder="1" applyAlignment="1" applyProtection="1">
      <alignment horizontal="center" vertical="center"/>
    </xf>
    <xf numFmtId="2" fontId="9" fillId="0" borderId="18" xfId="0" applyNumberFormat="1" applyFont="1" applyBorder="1" applyAlignment="1" applyProtection="1">
      <alignment vertical="center"/>
      <protection locked="0"/>
    </xf>
    <xf numFmtId="2" fontId="12" fillId="2" borderId="23" xfId="0" applyNumberFormat="1" applyFont="1" applyFill="1" applyBorder="1" applyAlignment="1" applyProtection="1">
      <alignment vertical="center"/>
    </xf>
    <xf numFmtId="0" fontId="9" fillId="0" borderId="23" xfId="0" applyFont="1" applyBorder="1" applyAlignment="1" applyProtection="1">
      <alignment horizontal="center" vertical="center" wrapText="1"/>
      <protection locked="0"/>
    </xf>
    <xf numFmtId="2" fontId="9" fillId="0" borderId="1" xfId="0" applyNumberFormat="1" applyFont="1" applyBorder="1" applyAlignment="1" applyProtection="1">
      <alignment vertical="center"/>
      <protection locked="0"/>
    </xf>
    <xf numFmtId="0" fontId="9" fillId="0" borderId="17" xfId="0" applyFont="1" applyBorder="1" applyAlignment="1" applyProtection="1">
      <alignment horizontal="center" vertical="center"/>
      <protection locked="0"/>
    </xf>
    <xf numFmtId="0" fontId="9" fillId="0" borderId="23" xfId="0" applyFont="1" applyBorder="1" applyAlignment="1" applyProtection="1">
      <alignment horizontal="center" vertical="center"/>
      <protection locked="0"/>
    </xf>
    <xf numFmtId="164" fontId="9" fillId="0" borderId="13" xfId="0" applyNumberFormat="1" applyFont="1" applyFill="1" applyBorder="1" applyAlignment="1" applyProtection="1">
      <alignment vertical="center"/>
      <protection locked="0"/>
    </xf>
    <xf numFmtId="164" fontId="9" fillId="0" borderId="1" xfId="0" applyNumberFormat="1" applyFont="1" applyFill="1" applyBorder="1" applyAlignment="1" applyProtection="1">
      <alignment vertical="center"/>
      <protection locked="0"/>
    </xf>
    <xf numFmtId="2" fontId="9" fillId="0" borderId="30" xfId="0" applyNumberFormat="1" applyFont="1" applyBorder="1" applyAlignment="1" applyProtection="1">
      <alignment horizontal="center" vertical="center" wrapText="1"/>
    </xf>
    <xf numFmtId="0" fontId="9" fillId="0" borderId="34" xfId="0" applyFont="1" applyBorder="1" applyAlignment="1" applyProtection="1">
      <alignment horizontal="center" vertical="center" wrapText="1"/>
      <protection locked="0"/>
    </xf>
    <xf numFmtId="164" fontId="9" fillId="0" borderId="35" xfId="0" applyNumberFormat="1" applyFont="1" applyBorder="1" applyAlignment="1" applyProtection="1">
      <alignment vertical="center"/>
      <protection locked="0"/>
    </xf>
    <xf numFmtId="164" fontId="9" fillId="0" borderId="36" xfId="0" applyNumberFormat="1" applyFont="1" applyBorder="1" applyAlignment="1" applyProtection="1">
      <alignment vertical="center"/>
      <protection locked="0"/>
    </xf>
    <xf numFmtId="2" fontId="12" fillId="2" borderId="35" xfId="0" applyNumberFormat="1" applyFont="1" applyFill="1" applyBorder="1" applyAlignment="1" applyProtection="1">
      <alignment horizontal="center" vertical="center"/>
    </xf>
    <xf numFmtId="2" fontId="13" fillId="2" borderId="38" xfId="0" applyNumberFormat="1" applyFont="1" applyFill="1" applyBorder="1" applyAlignment="1" applyProtection="1">
      <alignment horizontal="center" vertical="center"/>
    </xf>
    <xf numFmtId="2" fontId="9" fillId="0" borderId="39" xfId="0" applyNumberFormat="1" applyFont="1" applyBorder="1" applyAlignment="1" applyProtection="1">
      <alignment horizontal="center" vertical="center"/>
    </xf>
    <xf numFmtId="2" fontId="12" fillId="2" borderId="37" xfId="0" applyNumberFormat="1" applyFont="1" applyFill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  <protection locked="0"/>
    </xf>
    <xf numFmtId="2" fontId="9" fillId="0" borderId="39" xfId="0" applyNumberFormat="1" applyFont="1" applyBorder="1" applyAlignment="1" applyProtection="1">
      <alignment horizontal="right" vertical="center"/>
    </xf>
    <xf numFmtId="0" fontId="9" fillId="5" borderId="40" xfId="0" applyFont="1" applyFill="1" applyBorder="1" applyAlignment="1" applyProtection="1">
      <alignment horizontal="left" vertical="center"/>
      <protection locked="0"/>
    </xf>
    <xf numFmtId="0" fontId="9" fillId="0" borderId="18" xfId="0" applyFont="1" applyBorder="1" applyAlignment="1" applyProtection="1">
      <alignment horizontal="left" vertical="center"/>
      <protection locked="0"/>
    </xf>
    <xf numFmtId="2" fontId="9" fillId="0" borderId="1" xfId="0" applyNumberFormat="1" applyFont="1" applyFill="1" applyBorder="1" applyAlignment="1" applyProtection="1">
      <alignment horizontal="right" vertical="center"/>
      <protection locked="0"/>
    </xf>
    <xf numFmtId="2" fontId="9" fillId="8" borderId="1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Fill="1" applyBorder="1" applyAlignment="1" applyProtection="1">
      <alignment horizontal="right" vertical="center"/>
      <protection locked="0"/>
    </xf>
    <xf numFmtId="2" fontId="9" fillId="7" borderId="18" xfId="0" applyNumberFormat="1" applyFont="1" applyFill="1" applyBorder="1" applyAlignment="1" applyProtection="1">
      <alignment horizontal="right" vertical="center"/>
      <protection locked="0"/>
    </xf>
    <xf numFmtId="2" fontId="9" fillId="0" borderId="18" xfId="0" applyNumberFormat="1" applyFont="1" applyBorder="1" applyAlignment="1" applyProtection="1">
      <alignment horizontal="right" vertical="center"/>
      <protection locked="0"/>
    </xf>
    <xf numFmtId="2" fontId="12" fillId="2" borderId="23" xfId="0" applyNumberFormat="1" applyFont="1" applyFill="1" applyBorder="1" applyAlignment="1" applyProtection="1">
      <alignment horizontal="right" vertical="center"/>
    </xf>
    <xf numFmtId="2" fontId="9" fillId="0" borderId="1" xfId="0" applyNumberFormat="1" applyFont="1" applyBorder="1" applyAlignment="1" applyProtection="1">
      <alignment horizontal="right" vertical="center"/>
      <protection locked="0"/>
    </xf>
    <xf numFmtId="164" fontId="9" fillId="0" borderId="36" xfId="0" applyNumberFormat="1" applyFont="1" applyBorder="1" applyAlignment="1" applyProtection="1">
      <alignment horizontal="right" vertical="center"/>
      <protection locked="0"/>
    </xf>
    <xf numFmtId="164" fontId="9" fillId="0" borderId="35" xfId="0" applyNumberFormat="1" applyFont="1" applyBorder="1" applyAlignment="1" applyProtection="1">
      <alignment horizontal="righ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9" fillId="0" borderId="0" xfId="0" applyNumberFormat="1" applyFont="1" applyBorder="1" applyAlignment="1" applyProtection="1">
      <alignment horizontal="right" vertical="center"/>
    </xf>
    <xf numFmtId="2" fontId="8" fillId="0" borderId="0" xfId="0" applyNumberFormat="1" applyFont="1" applyBorder="1" applyAlignment="1" applyProtection="1">
      <alignment horizontal="left" vertical="center"/>
    </xf>
    <xf numFmtId="2" fontId="9" fillId="0" borderId="0" xfId="0" applyNumberFormat="1" applyFont="1" applyBorder="1" applyAlignment="1" applyProtection="1">
      <alignment horizontal="left" vertical="center"/>
    </xf>
    <xf numFmtId="2" fontId="9" fillId="7" borderId="1" xfId="0" applyNumberFormat="1" applyFont="1" applyFill="1" applyBorder="1" applyAlignment="1" applyProtection="1">
      <alignment vertical="center"/>
      <protection locked="0"/>
    </xf>
    <xf numFmtId="2" fontId="9" fillId="0" borderId="42" xfId="0" applyNumberFormat="1" applyFont="1" applyBorder="1" applyAlignment="1" applyProtection="1">
      <alignment horizontal="center" vertical="center" wrapText="1"/>
    </xf>
    <xf numFmtId="2" fontId="13" fillId="2" borderId="0" xfId="0" applyNumberFormat="1" applyFont="1" applyFill="1" applyBorder="1" applyAlignment="1" applyProtection="1">
      <alignment horizontal="center" vertical="center"/>
    </xf>
    <xf numFmtId="2" fontId="9" fillId="0" borderId="18" xfId="0" applyNumberFormat="1" applyFont="1" applyFill="1" applyBorder="1" applyAlignment="1" applyProtection="1">
      <alignment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2" fontId="8" fillId="0" borderId="27" xfId="0" applyNumberFormat="1" applyFont="1" applyBorder="1" applyAlignment="1" applyProtection="1">
      <alignment horizontal="center" vertical="center"/>
    </xf>
    <xf numFmtId="2" fontId="6" fillId="5" borderId="2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left" vertical="center"/>
      <protection locked="0"/>
    </xf>
    <xf numFmtId="0" fontId="14" fillId="2" borderId="0" xfId="0" applyFont="1" applyFill="1" applyAlignment="1" applyProtection="1">
      <alignment horizontal="left" vertical="center"/>
      <protection locked="0"/>
    </xf>
    <xf numFmtId="2" fontId="6" fillId="2" borderId="2" xfId="0" applyNumberFormat="1" applyFont="1" applyFill="1" applyBorder="1" applyAlignment="1" applyProtection="1">
      <alignment horizontal="center" vertical="center"/>
    </xf>
    <xf numFmtId="0" fontId="9" fillId="0" borderId="25" xfId="0" applyFont="1" applyBorder="1" applyAlignment="1" applyProtection="1">
      <alignment vertical="center"/>
    </xf>
    <xf numFmtId="0" fontId="9" fillId="0" borderId="27" xfId="0" applyFont="1" applyBorder="1" applyAlignment="1" applyProtection="1">
      <alignment vertical="center"/>
    </xf>
    <xf numFmtId="2" fontId="15" fillId="2" borderId="21" xfId="0" applyNumberFormat="1" applyFont="1" applyFill="1" applyBorder="1" applyAlignment="1" applyProtection="1">
      <alignment horizontal="center" vertical="center"/>
    </xf>
    <xf numFmtId="2" fontId="16" fillId="2" borderId="6" xfId="0" applyNumberFormat="1" applyFont="1" applyFill="1" applyBorder="1" applyAlignment="1" applyProtection="1">
      <alignment vertical="center"/>
    </xf>
    <xf numFmtId="2" fontId="16" fillId="2" borderId="23" xfId="0" applyNumberFormat="1" applyFont="1" applyFill="1" applyBorder="1" applyAlignment="1" applyProtection="1">
      <alignment vertical="center"/>
    </xf>
    <xf numFmtId="2" fontId="16" fillId="2" borderId="6" xfId="0" applyNumberFormat="1" applyFont="1" applyFill="1" applyBorder="1" applyAlignment="1" applyProtection="1">
      <alignment horizontal="right" vertical="center"/>
    </xf>
    <xf numFmtId="2" fontId="16" fillId="2" borderId="23" xfId="0" applyNumberFormat="1" applyFont="1" applyFill="1" applyBorder="1" applyAlignment="1" applyProtection="1">
      <alignment horizontal="right" vertical="center"/>
    </xf>
    <xf numFmtId="2" fontId="9" fillId="0" borderId="17" xfId="0" applyNumberFormat="1" applyFont="1" applyBorder="1" applyAlignment="1" applyProtection="1">
      <alignment vertical="center"/>
      <protection locked="0"/>
    </xf>
    <xf numFmtId="164" fontId="9" fillId="0" borderId="1" xfId="0" applyNumberFormat="1" applyFont="1" applyBorder="1" applyAlignment="1" applyProtection="1">
      <alignment vertical="center"/>
      <protection locked="0"/>
    </xf>
    <xf numFmtId="2" fontId="6" fillId="0" borderId="41" xfId="0" applyNumberFormat="1" applyFont="1" applyBorder="1" applyAlignment="1" applyProtection="1">
      <alignment horizontal="right" vertical="center"/>
    </xf>
    <xf numFmtId="2" fontId="6" fillId="0" borderId="40" xfId="0" applyNumberFormat="1" applyFont="1" applyBorder="1" applyAlignment="1" applyProtection="1">
      <alignment horizontal="right" vertical="center"/>
    </xf>
    <xf numFmtId="2" fontId="16" fillId="2" borderId="41" xfId="0" applyNumberFormat="1" applyFont="1" applyFill="1" applyBorder="1" applyAlignment="1" applyProtection="1">
      <alignment vertical="center"/>
    </xf>
    <xf numFmtId="2" fontId="16" fillId="2" borderId="32" xfId="0" applyNumberFormat="1" applyFont="1" applyFill="1" applyBorder="1" applyAlignment="1" applyProtection="1">
      <alignment vertical="center"/>
    </xf>
    <xf numFmtId="2" fontId="12" fillId="2" borderId="32" xfId="0" applyNumberFormat="1" applyFont="1" applyFill="1" applyBorder="1" applyAlignment="1" applyProtection="1">
      <alignment vertical="center"/>
    </xf>
    <xf numFmtId="0" fontId="9" fillId="0" borderId="18" xfId="0" applyFont="1" applyFill="1" applyBorder="1" applyAlignment="1" applyProtection="1">
      <alignment horizontal="center" vertical="center"/>
      <protection locked="0"/>
    </xf>
    <xf numFmtId="164" fontId="9" fillId="0" borderId="18" xfId="0" applyNumberFormat="1" applyFont="1" applyFill="1" applyBorder="1" applyAlignment="1" applyProtection="1">
      <alignment vertical="center"/>
      <protection locked="0"/>
    </xf>
    <xf numFmtId="164" fontId="9" fillId="0" borderId="37" xfId="0" applyNumberFormat="1" applyFont="1" applyBorder="1" applyAlignment="1" applyProtection="1">
      <alignment vertical="center"/>
      <protection locked="0"/>
    </xf>
    <xf numFmtId="0" fontId="9" fillId="0" borderId="43" xfId="0" applyFont="1" applyBorder="1" applyAlignment="1" applyProtection="1">
      <alignment horizontal="center" vertical="center" wrapText="1"/>
      <protection locked="0"/>
    </xf>
    <xf numFmtId="0" fontId="9" fillId="0" borderId="19" xfId="0" applyFont="1" applyBorder="1" applyAlignment="1" applyProtection="1">
      <alignment horizontal="center" vertical="center" wrapText="1"/>
      <protection locked="0"/>
    </xf>
    <xf numFmtId="0" fontId="9" fillId="0" borderId="43" xfId="0" applyFont="1" applyBorder="1" applyAlignment="1" applyProtection="1">
      <alignment horizontal="center" vertical="center"/>
      <protection locked="0"/>
    </xf>
    <xf numFmtId="0" fontId="9" fillId="0" borderId="19" xfId="0" applyFont="1" applyBorder="1" applyAlignment="1" applyProtection="1">
      <alignment horizontal="center" vertical="center"/>
      <protection locked="0"/>
    </xf>
    <xf numFmtId="0" fontId="9" fillId="0" borderId="44" xfId="0" applyFont="1" applyBorder="1" applyAlignment="1" applyProtection="1">
      <alignment horizontal="center" vertical="center" wrapText="1"/>
      <protection locked="0"/>
    </xf>
    <xf numFmtId="0" fontId="9" fillId="0" borderId="13" xfId="0" applyFont="1" applyFill="1" applyBorder="1" applyAlignment="1" applyProtection="1">
      <alignment horizontal="center" vertical="center"/>
      <protection locked="0"/>
    </xf>
    <xf numFmtId="164" fontId="9" fillId="0" borderId="1" xfId="0" applyNumberFormat="1" applyFont="1" applyFill="1" applyBorder="1" applyAlignment="1" applyProtection="1">
      <alignment horizontal="right" vertical="center"/>
      <protection locked="0"/>
    </xf>
    <xf numFmtId="164" fontId="9" fillId="0" borderId="1" xfId="0" applyNumberFormat="1" applyFont="1" applyBorder="1" applyAlignment="1" applyProtection="1">
      <alignment horizontal="right" vertical="center"/>
      <protection locked="0"/>
    </xf>
    <xf numFmtId="2" fontId="9" fillId="0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13" xfId="0" applyNumberFormat="1" applyFont="1" applyFill="1" applyBorder="1" applyAlignment="1" applyProtection="1">
      <alignment horizontal="right" vertical="center"/>
      <protection locked="0"/>
    </xf>
    <xf numFmtId="2" fontId="16" fillId="2" borderId="41" xfId="0" applyNumberFormat="1" applyFont="1" applyFill="1" applyBorder="1" applyAlignment="1" applyProtection="1">
      <alignment horizontal="right" vertical="center"/>
    </xf>
    <xf numFmtId="2" fontId="16" fillId="2" borderId="32" xfId="0" applyNumberFormat="1" applyFont="1" applyFill="1" applyBorder="1" applyAlignment="1" applyProtection="1">
      <alignment horizontal="right" vertical="center"/>
    </xf>
    <xf numFmtId="2" fontId="12" fillId="2" borderId="32" xfId="0" applyNumberFormat="1" applyFont="1" applyFill="1" applyBorder="1" applyAlignment="1" applyProtection="1">
      <alignment horizontal="right" vertical="center"/>
    </xf>
    <xf numFmtId="164" fontId="9" fillId="0" borderId="18" xfId="0" applyNumberFormat="1" applyFont="1" applyFill="1" applyBorder="1" applyAlignment="1" applyProtection="1">
      <alignment horizontal="right" vertical="center"/>
      <protection locked="0"/>
    </xf>
    <xf numFmtId="164" fontId="9" fillId="0" borderId="37" xfId="0" applyNumberFormat="1" applyFont="1" applyBorder="1" applyAlignment="1" applyProtection="1">
      <alignment horizontal="right" vertical="center"/>
      <protection locked="0"/>
    </xf>
    <xf numFmtId="2" fontId="9" fillId="8" borderId="18" xfId="0" applyNumberFormat="1" applyFont="1" applyFill="1" applyBorder="1" applyAlignment="1" applyProtection="1">
      <alignment vertical="center"/>
      <protection locked="0"/>
    </xf>
    <xf numFmtId="0" fontId="9" fillId="5" borderId="14" xfId="0" applyFont="1" applyFill="1" applyBorder="1" applyAlignment="1" applyProtection="1">
      <alignment horizontal="left" vertical="center"/>
      <protection locked="0"/>
    </xf>
    <xf numFmtId="0" fontId="9" fillId="0" borderId="17" xfId="0" applyFont="1" applyBorder="1" applyAlignment="1" applyProtection="1">
      <alignment horizontal="left" vertical="center"/>
      <protection locked="0"/>
    </xf>
    <xf numFmtId="2" fontId="9" fillId="7" borderId="17" xfId="0" applyNumberFormat="1" applyFont="1" applyFill="1" applyBorder="1" applyAlignment="1" applyProtection="1">
      <alignment vertical="center"/>
      <protection locked="0"/>
    </xf>
    <xf numFmtId="2" fontId="9" fillId="0" borderId="17" xfId="0" applyNumberFormat="1" applyFont="1" applyFill="1" applyBorder="1" applyAlignment="1" applyProtection="1">
      <alignment vertical="center"/>
      <protection locked="0"/>
    </xf>
    <xf numFmtId="2" fontId="9" fillId="0" borderId="1" xfId="0" applyNumberFormat="1" applyFont="1" applyFill="1" applyBorder="1" applyAlignment="1" applyProtection="1">
      <alignment horizontal="left" vertical="center"/>
      <protection locked="0"/>
    </xf>
    <xf numFmtId="2" fontId="9" fillId="0" borderId="17" xfId="0" applyNumberFormat="1" applyFont="1" applyFill="1" applyBorder="1" applyAlignment="1" applyProtection="1">
      <alignment horizontal="right" vertical="center"/>
      <protection locked="0"/>
    </xf>
    <xf numFmtId="2" fontId="9" fillId="0" borderId="3" xfId="0" applyNumberFormat="1" applyFont="1" applyBorder="1" applyAlignment="1" applyProtection="1">
      <alignment horizontal="left" vertical="center"/>
    </xf>
    <xf numFmtId="0" fontId="8" fillId="0" borderId="0" xfId="0" applyFont="1" applyBorder="1" applyAlignment="1" applyProtection="1">
      <alignment horizontal="left" vertical="center"/>
      <protection locked="0"/>
    </xf>
    <xf numFmtId="2" fontId="9" fillId="0" borderId="20" xfId="0" applyNumberFormat="1" applyFont="1" applyBorder="1" applyAlignment="1" applyProtection="1">
      <alignment horizontal="left" vertical="center"/>
    </xf>
    <xf numFmtId="0" fontId="8" fillId="0" borderId="25" xfId="0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0" fontId="8" fillId="0" borderId="39" xfId="0" applyFont="1" applyBorder="1" applyAlignment="1" applyProtection="1">
      <alignment horizontal="left" vertical="center"/>
      <protection locked="0"/>
    </xf>
    <xf numFmtId="0" fontId="9" fillId="3" borderId="10" xfId="0" applyFont="1" applyFill="1" applyBorder="1" applyAlignment="1" applyProtection="1">
      <alignment horizontal="left" vertical="center"/>
      <protection locked="0"/>
    </xf>
    <xf numFmtId="0" fontId="9" fillId="3" borderId="41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horizontal="left" vertical="center"/>
      <protection locked="0"/>
    </xf>
    <xf numFmtId="0" fontId="9" fillId="3" borderId="25" xfId="0" applyFont="1" applyFill="1" applyBorder="1" applyAlignment="1" applyProtection="1">
      <alignment horizontal="left" vertical="center"/>
      <protection locked="0"/>
    </xf>
    <xf numFmtId="0" fontId="9" fillId="3" borderId="24" xfId="0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vertical="center"/>
      <protection locked="0"/>
    </xf>
    <xf numFmtId="164" fontId="9" fillId="3" borderId="24" xfId="0" applyNumberFormat="1" applyFont="1" applyFill="1" applyBorder="1" applyAlignment="1" applyProtection="1">
      <alignment vertical="center"/>
      <protection locked="0"/>
    </xf>
    <xf numFmtId="164" fontId="9" fillId="3" borderId="25" xfId="0" applyNumberFormat="1" applyFont="1" applyFill="1" applyBorder="1" applyAlignment="1" applyProtection="1">
      <alignment vertical="center"/>
      <protection locked="0"/>
    </xf>
    <xf numFmtId="164" fontId="9" fillId="3" borderId="46" xfId="0" applyNumberFormat="1" applyFont="1" applyFill="1" applyBorder="1" applyAlignment="1" applyProtection="1">
      <alignment vertical="center"/>
      <protection locked="0"/>
    </xf>
    <xf numFmtId="164" fontId="9" fillId="3" borderId="45" xfId="0" applyNumberFormat="1" applyFont="1" applyFill="1" applyBorder="1" applyAlignment="1" applyProtection="1">
      <alignment vertical="center"/>
      <protection locked="0"/>
    </xf>
    <xf numFmtId="0" fontId="9" fillId="3" borderId="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horizontal="left" vertical="center"/>
      <protection locked="0"/>
    </xf>
    <xf numFmtId="0" fontId="9" fillId="3" borderId="16" xfId="0" applyFont="1" applyFill="1" applyBorder="1" applyAlignment="1" applyProtection="1">
      <alignment vertical="center"/>
      <protection locked="0"/>
    </xf>
    <xf numFmtId="164" fontId="9" fillId="3" borderId="16" xfId="0" applyNumberFormat="1" applyFont="1" applyFill="1" applyBorder="1" applyAlignment="1" applyProtection="1">
      <alignment vertical="center"/>
      <protection locked="0"/>
    </xf>
    <xf numFmtId="164" fontId="9" fillId="3" borderId="22" xfId="0" applyNumberFormat="1" applyFont="1" applyFill="1" applyBorder="1" applyAlignment="1" applyProtection="1">
      <alignment vertical="center"/>
      <protection locked="0"/>
    </xf>
    <xf numFmtId="0" fontId="9" fillId="3" borderId="25" xfId="0" applyFont="1" applyFill="1" applyBorder="1" applyAlignment="1" applyProtection="1">
      <alignment horizontal="right" vertical="center"/>
      <protection locked="0"/>
    </xf>
    <xf numFmtId="164" fontId="9" fillId="3" borderId="25" xfId="0" applyNumberFormat="1" applyFont="1" applyFill="1" applyBorder="1" applyAlignment="1" applyProtection="1">
      <alignment horizontal="right" vertical="center"/>
      <protection locked="0"/>
    </xf>
    <xf numFmtId="164" fontId="9" fillId="3" borderId="45" xfId="0" applyNumberFormat="1" applyFont="1" applyFill="1" applyBorder="1" applyAlignment="1" applyProtection="1">
      <alignment horizontal="right" vertical="center"/>
      <protection locked="0"/>
    </xf>
    <xf numFmtId="164" fontId="9" fillId="0" borderId="17" xfId="0" applyNumberFormat="1" applyFont="1" applyFill="1" applyBorder="1" applyAlignment="1" applyProtection="1">
      <alignment horizontal="right" vertical="center"/>
      <protection locked="0"/>
    </xf>
    <xf numFmtId="164" fontId="9" fillId="0" borderId="34" xfId="0" applyNumberFormat="1" applyFont="1" applyBorder="1" applyAlignment="1" applyProtection="1">
      <alignment horizontal="right" vertical="center"/>
      <protection locked="0"/>
    </xf>
    <xf numFmtId="2" fontId="9" fillId="0" borderId="17" xfId="0" applyNumberFormat="1" applyFont="1" applyBorder="1" applyAlignment="1" applyProtection="1">
      <alignment horizontal="right" vertical="center"/>
      <protection locked="0"/>
    </xf>
    <xf numFmtId="2" fontId="12" fillId="0" borderId="32" xfId="0" applyNumberFormat="1" applyFont="1" applyFill="1" applyBorder="1" applyAlignment="1" applyProtection="1">
      <alignment horizontal="right" vertical="center"/>
    </xf>
    <xf numFmtId="2" fontId="16" fillId="0" borderId="23" xfId="0" applyNumberFormat="1" applyFont="1" applyFill="1" applyBorder="1" applyAlignment="1" applyProtection="1">
      <alignment horizontal="right" vertical="center"/>
    </xf>
    <xf numFmtId="2" fontId="12" fillId="0" borderId="32" xfId="0" applyNumberFormat="1" applyFont="1" applyFill="1" applyBorder="1" applyAlignment="1" applyProtection="1">
      <alignment vertical="center"/>
    </xf>
    <xf numFmtId="2" fontId="16" fillId="0" borderId="32" xfId="0" applyNumberFormat="1" applyFont="1" applyFill="1" applyBorder="1" applyAlignment="1" applyProtection="1">
      <alignment horizontal="right" vertical="center"/>
    </xf>
    <xf numFmtId="4" fontId="12" fillId="2" borderId="37" xfId="0" applyNumberFormat="1" applyFont="1" applyFill="1" applyBorder="1" applyAlignment="1" applyProtection="1">
      <alignment horizontal="center" vertical="center"/>
    </xf>
    <xf numFmtId="2" fontId="9" fillId="7" borderId="18" xfId="0" applyNumberFormat="1" applyFont="1" applyFill="1" applyBorder="1" applyAlignment="1" applyProtection="1">
      <alignment vertical="center"/>
      <protection locked="0"/>
    </xf>
    <xf numFmtId="0" fontId="9" fillId="3" borderId="11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Border="1" applyAlignment="1" applyProtection="1">
      <alignment horizontal="left" vertical="center"/>
      <protection locked="0"/>
    </xf>
    <xf numFmtId="0" fontId="9" fillId="3" borderId="0" xfId="0" applyFont="1" applyFill="1" applyBorder="1" applyAlignment="1" applyProtection="1">
      <alignment vertical="center"/>
      <protection locked="0"/>
    </xf>
    <xf numFmtId="164" fontId="9" fillId="3" borderId="0" xfId="0" applyNumberFormat="1" applyFont="1" applyFill="1" applyBorder="1" applyAlignment="1" applyProtection="1">
      <alignment vertical="center"/>
      <protection locked="0"/>
    </xf>
    <xf numFmtId="164" fontId="9" fillId="3" borderId="39" xfId="0" applyNumberFormat="1" applyFont="1" applyFill="1" applyBorder="1" applyAlignment="1" applyProtection="1">
      <alignment vertical="center"/>
      <protection locked="0"/>
    </xf>
    <xf numFmtId="164" fontId="9" fillId="0" borderId="36" xfId="0" applyNumberFormat="1" applyFont="1" applyFill="1" applyBorder="1" applyAlignment="1" applyProtection="1">
      <alignment vertical="center"/>
      <protection locked="0"/>
    </xf>
    <xf numFmtId="2" fontId="9" fillId="8" borderId="13" xfId="0" applyNumberFormat="1" applyFont="1" applyFill="1" applyBorder="1" applyAlignment="1" applyProtection="1">
      <alignment horizontal="right" vertical="center"/>
      <protection locked="0"/>
    </xf>
    <xf numFmtId="2" fontId="9" fillId="0" borderId="13" xfId="0" applyNumberFormat="1" applyFont="1" applyBorder="1" applyAlignment="1" applyProtection="1">
      <alignment horizontal="right" vertical="center"/>
      <protection locked="0"/>
    </xf>
    <xf numFmtId="2" fontId="9" fillId="0" borderId="13" xfId="0" applyNumberFormat="1" applyFont="1" applyFill="1" applyBorder="1" applyAlignment="1" applyProtection="1">
      <alignment horizontal="left" vertical="center"/>
      <protection locked="0"/>
    </xf>
    <xf numFmtId="2" fontId="16" fillId="0" borderId="32" xfId="0" applyNumberFormat="1" applyFont="1" applyFill="1" applyBorder="1" applyAlignment="1" applyProtection="1">
      <alignment vertical="center"/>
    </xf>
    <xf numFmtId="2" fontId="12" fillId="0" borderId="23" xfId="0" applyNumberFormat="1" applyFont="1" applyFill="1" applyBorder="1" applyAlignment="1" applyProtection="1">
      <alignment vertical="center"/>
    </xf>
    <xf numFmtId="2" fontId="12" fillId="0" borderId="23" xfId="0" applyNumberFormat="1" applyFont="1" applyFill="1" applyBorder="1" applyAlignment="1" applyProtection="1">
      <alignment horizontal="right" vertical="center"/>
    </xf>
    <xf numFmtId="0" fontId="9" fillId="9" borderId="1" xfId="0" applyFont="1" applyFill="1" applyBorder="1" applyAlignment="1" applyProtection="1">
      <alignment horizontal="center" vertical="center"/>
      <protection locked="0"/>
    </xf>
    <xf numFmtId="0" fontId="9" fillId="10" borderId="1" xfId="0" applyFont="1" applyFill="1" applyBorder="1" applyAlignment="1" applyProtection="1">
      <alignment horizontal="center" vertical="center"/>
      <protection locked="0"/>
    </xf>
    <xf numFmtId="0" fontId="9" fillId="11" borderId="1" xfId="0" applyFont="1" applyFill="1" applyBorder="1" applyAlignment="1" applyProtection="1">
      <alignment horizontal="center" vertical="center"/>
      <protection locked="0"/>
    </xf>
    <xf numFmtId="0" fontId="9" fillId="12" borderId="1" xfId="0" applyFont="1" applyFill="1" applyBorder="1" applyAlignment="1" applyProtection="1">
      <alignment horizontal="center" vertical="center"/>
      <protection locked="0"/>
    </xf>
    <xf numFmtId="0" fontId="9" fillId="13" borderId="1" xfId="0" applyFont="1" applyFill="1" applyBorder="1" applyAlignment="1" applyProtection="1">
      <alignment horizontal="left" vertical="center"/>
      <protection locked="0"/>
    </xf>
    <xf numFmtId="0" fontId="6" fillId="0" borderId="0" xfId="0" quotePrefix="1" applyFont="1" applyAlignment="1" applyProtection="1">
      <alignment vertical="center"/>
      <protection locked="0"/>
    </xf>
    <xf numFmtId="0" fontId="2" fillId="0" borderId="25" xfId="0" quotePrefix="1" applyFont="1" applyFill="1" applyBorder="1" applyAlignment="1" applyProtection="1">
      <alignment horizontal="center" vertical="center"/>
    </xf>
    <xf numFmtId="2" fontId="2" fillId="0" borderId="25" xfId="0" applyNumberFormat="1" applyFont="1" applyBorder="1" applyAlignment="1" applyProtection="1">
      <alignment horizontal="center" vertical="center"/>
    </xf>
    <xf numFmtId="0" fontId="2" fillId="0" borderId="25" xfId="0" quotePrefix="1" applyFont="1" applyBorder="1" applyAlignment="1" applyProtection="1">
      <alignment horizontal="center" vertical="center"/>
    </xf>
    <xf numFmtId="0" fontId="7" fillId="2" borderId="0" xfId="0" applyFont="1" applyFill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25" xfId="0" applyFont="1" applyBorder="1" applyAlignment="1" applyProtection="1">
      <alignment horizontal="center" vertical="center"/>
    </xf>
    <xf numFmtId="0" fontId="6" fillId="5" borderId="6" xfId="0" applyFont="1" applyFill="1" applyBorder="1" applyAlignment="1" applyProtection="1">
      <alignment horizontal="center" vertical="center" wrapText="1"/>
      <protection locked="0"/>
    </xf>
    <xf numFmtId="0" fontId="6" fillId="5" borderId="12" xfId="0" applyFont="1" applyFill="1" applyBorder="1" applyAlignment="1" applyProtection="1">
      <alignment horizontal="center" vertical="center"/>
      <protection locked="0"/>
    </xf>
    <xf numFmtId="0" fontId="2" fillId="0" borderId="41" xfId="0" applyFont="1" applyBorder="1" applyAlignment="1" applyProtection="1">
      <alignment horizontal="center" vertical="center"/>
    </xf>
    <xf numFmtId="0" fontId="2" fillId="0" borderId="25" xfId="0" applyFont="1" applyBorder="1" applyAlignment="1" applyProtection="1">
      <alignment horizontal="center" vertical="center"/>
    </xf>
    <xf numFmtId="0" fontId="2" fillId="0" borderId="27" xfId="0" applyFont="1" applyBorder="1" applyAlignment="1" applyProtection="1">
      <alignment horizontal="center" vertical="center"/>
    </xf>
    <xf numFmtId="2" fontId="15" fillId="2" borderId="19" xfId="0" applyNumberFormat="1" applyFont="1" applyFill="1" applyBorder="1" applyAlignment="1" applyProtection="1">
      <alignment horizontal="center" vertical="center"/>
    </xf>
    <xf numFmtId="2" fontId="15" fillId="2" borderId="20" xfId="0" applyNumberFormat="1" applyFont="1" applyFill="1" applyBorder="1" applyAlignment="1" applyProtection="1">
      <alignment horizontal="center" vertical="center"/>
    </xf>
    <xf numFmtId="2" fontId="15" fillId="2" borderId="24" xfId="0" applyNumberFormat="1" applyFont="1" applyFill="1" applyBorder="1" applyAlignment="1" applyProtection="1">
      <alignment horizontal="center" vertical="center"/>
    </xf>
    <xf numFmtId="2" fontId="15" fillId="2" borderId="0" xfId="0" applyNumberFormat="1" applyFont="1" applyFill="1" applyBorder="1" applyAlignment="1" applyProtection="1">
      <alignment horizontal="center" vertical="center"/>
    </xf>
    <xf numFmtId="2" fontId="15" fillId="2" borderId="15" xfId="0" applyNumberFormat="1" applyFont="1" applyFill="1" applyBorder="1" applyAlignment="1" applyProtection="1">
      <alignment horizontal="center" vertical="center"/>
    </xf>
    <xf numFmtId="2" fontId="15" fillId="2" borderId="26" xfId="0" applyNumberFormat="1" applyFont="1" applyFill="1" applyBorder="1" applyAlignment="1" applyProtection="1">
      <alignment horizontal="center" vertical="center"/>
    </xf>
    <xf numFmtId="2" fontId="6" fillId="0" borderId="10" xfId="0" applyNumberFormat="1" applyFont="1" applyBorder="1" applyAlignment="1" applyProtection="1">
      <alignment horizontal="center" vertical="center"/>
    </xf>
    <xf numFmtId="2" fontId="6" fillId="0" borderId="11" xfId="0" applyNumberFormat="1" applyFont="1" applyBorder="1" applyAlignment="1" applyProtection="1">
      <alignment horizontal="center" vertical="center"/>
    </xf>
    <xf numFmtId="2" fontId="6" fillId="0" borderId="15" xfId="0" applyNumberFormat="1" applyFont="1" applyBorder="1" applyAlignment="1" applyProtection="1">
      <alignment horizontal="center" vertical="center"/>
    </xf>
    <xf numFmtId="2" fontId="6" fillId="0" borderId="3" xfId="0" applyNumberFormat="1" applyFont="1" applyBorder="1" applyAlignment="1" applyProtection="1">
      <alignment horizontal="center" vertical="center"/>
    </xf>
    <xf numFmtId="2" fontId="6" fillId="5" borderId="6" xfId="0" applyNumberFormat="1" applyFont="1" applyFill="1" applyBorder="1" applyAlignment="1" applyProtection="1">
      <alignment horizontal="center" vertical="center" wrapText="1"/>
    </xf>
    <xf numFmtId="2" fontId="6" fillId="5" borderId="16" xfId="0" applyNumberFormat="1" applyFont="1" applyFill="1" applyBorder="1" applyAlignment="1" applyProtection="1">
      <alignment horizontal="center" vertical="center" wrapText="1"/>
    </xf>
    <xf numFmtId="0" fontId="7" fillId="2" borderId="0" xfId="0" applyFont="1" applyFill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43" fontId="9" fillId="5" borderId="4" xfId="1" applyFont="1" applyFill="1" applyBorder="1" applyAlignment="1" applyProtection="1">
      <alignment horizontal="center" vertical="center"/>
      <protection locked="0"/>
    </xf>
    <xf numFmtId="43" fontId="9" fillId="5" borderId="5" xfId="1" applyFont="1" applyFill="1" applyBorder="1" applyAlignment="1" applyProtection="1">
      <alignment horizontal="center" vertical="center"/>
      <protection locked="0"/>
    </xf>
    <xf numFmtId="14" fontId="11" fillId="0" borderId="3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18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6" fillId="5" borderId="6" xfId="0" applyFont="1" applyFill="1" applyBorder="1" applyAlignment="1" applyProtection="1">
      <alignment horizontal="left" vertical="center"/>
      <protection locked="0"/>
    </xf>
    <xf numFmtId="0" fontId="6" fillId="5" borderId="12" xfId="0" applyFont="1" applyFill="1" applyBorder="1" applyAlignment="1" applyProtection="1">
      <alignment horizontal="left" vertical="center"/>
      <protection locked="0"/>
    </xf>
    <xf numFmtId="0" fontId="9" fillId="0" borderId="14" xfId="0" applyFont="1" applyBorder="1" applyAlignment="1" applyProtection="1">
      <alignment horizontal="left" vertical="center" wrapText="1"/>
      <protection locked="0"/>
    </xf>
    <xf numFmtId="0" fontId="9" fillId="0" borderId="17" xfId="0" applyFont="1" applyBorder="1" applyAlignment="1" applyProtection="1">
      <alignment horizontal="left" vertical="center" wrapText="1"/>
      <protection locked="0"/>
    </xf>
    <xf numFmtId="2" fontId="12" fillId="2" borderId="18" xfId="0" applyNumberFormat="1" applyFont="1" applyFill="1" applyBorder="1" applyAlignment="1" applyProtection="1">
      <alignment vertical="center"/>
      <protection locked="0"/>
    </xf>
    <xf numFmtId="164" fontId="12" fillId="2" borderId="18" xfId="0" applyNumberFormat="1" applyFont="1" applyFill="1" applyBorder="1" applyAlignment="1" applyProtection="1">
      <alignment vertical="center"/>
      <protection locked="0"/>
    </xf>
    <xf numFmtId="0" fontId="9" fillId="0" borderId="34" xfId="0" applyFont="1" applyBorder="1" applyAlignment="1" applyProtection="1">
      <alignment horizontal="left" vertical="center" wrapText="1"/>
      <protection locked="0"/>
    </xf>
    <xf numFmtId="164" fontId="12" fillId="2" borderId="37" xfId="0" applyNumberFormat="1" applyFont="1" applyFill="1" applyBorder="1" applyAlignment="1" applyProtection="1">
      <alignment vertical="center"/>
      <protection locked="0"/>
    </xf>
    <xf numFmtId="164" fontId="12" fillId="2" borderId="18" xfId="0" applyNumberFormat="1" applyFont="1" applyFill="1" applyBorder="1" applyAlignment="1" applyProtection="1">
      <alignment horizontal="right" vertical="center"/>
      <protection locked="0"/>
    </xf>
    <xf numFmtId="164" fontId="12" fillId="2" borderId="37" xfId="0" applyNumberFormat="1" applyFont="1" applyFill="1" applyBorder="1" applyAlignment="1" applyProtection="1">
      <alignment horizontal="right" vertical="center"/>
      <protection locked="0"/>
    </xf>
    <xf numFmtId="2" fontId="12" fillId="2" borderId="17" xfId="0" applyNumberFormat="1" applyFont="1" applyFill="1" applyBorder="1" applyAlignment="1" applyProtection="1">
      <alignment horizontal="right" vertical="center"/>
      <protection locked="0"/>
    </xf>
    <xf numFmtId="2" fontId="12" fillId="2" borderId="17" xfId="0" applyNumberFormat="1" applyFont="1" applyFill="1" applyBorder="1" applyAlignment="1" applyProtection="1">
      <alignment vertical="center"/>
      <protection locked="0"/>
    </xf>
    <xf numFmtId="164" fontId="12" fillId="2" borderId="17" xfId="0" applyNumberFormat="1" applyFont="1" applyFill="1" applyBorder="1" applyAlignment="1" applyProtection="1">
      <alignment horizontal="right" vertical="center"/>
      <protection locked="0"/>
    </xf>
    <xf numFmtId="2" fontId="1" fillId="0" borderId="0" xfId="0" applyNumberFormat="1" applyFont="1" applyAlignment="1" applyProtection="1">
      <alignment horizontal="left" vertical="center"/>
    </xf>
    <xf numFmtId="2" fontId="9" fillId="0" borderId="11" xfId="0" applyNumberFormat="1" applyFont="1" applyBorder="1" applyAlignment="1" applyProtection="1">
      <alignment horizontal="center" vertical="center"/>
    </xf>
    <xf numFmtId="2" fontId="9" fillId="0" borderId="0" xfId="0" applyNumberFormat="1" applyFont="1" applyAlignment="1" applyProtection="1">
      <alignment horizontal="center" vertical="center"/>
    </xf>
    <xf numFmtId="2" fontId="9" fillId="0" borderId="1" xfId="0" applyNumberFormat="1" applyFont="1" applyBorder="1" applyAlignment="1" applyProtection="1">
      <alignment horizontal="center" vertical="center" wrapText="1"/>
    </xf>
    <xf numFmtId="2" fontId="9" fillId="0" borderId="28" xfId="0" applyNumberFormat="1" applyFont="1" applyBorder="1" applyAlignment="1" applyProtection="1">
      <alignment horizontal="center" vertical="center" wrapText="1"/>
    </xf>
    <xf numFmtId="2" fontId="17" fillId="0" borderId="29" xfId="0" applyNumberFormat="1" applyFont="1" applyBorder="1" applyAlignment="1" applyProtection="1">
      <alignment horizontal="center" vertical="center" wrapText="1"/>
    </xf>
    <xf numFmtId="2" fontId="9" fillId="0" borderId="31" xfId="0" applyNumberFormat="1" applyFont="1" applyBorder="1" applyAlignment="1" applyProtection="1">
      <alignment horizontal="center" vertical="center" wrapText="1"/>
    </xf>
    <xf numFmtId="2" fontId="17" fillId="0" borderId="2" xfId="0" applyNumberFormat="1" applyFont="1" applyBorder="1" applyAlignment="1" applyProtection="1">
      <alignment horizontal="center" vertical="center" wrapText="1"/>
    </xf>
    <xf numFmtId="2" fontId="9" fillId="0" borderId="33" xfId="0" applyNumberFormat="1" applyFont="1" applyBorder="1" applyAlignment="1" applyProtection="1">
      <alignment horizontal="center" vertical="center" wrapText="1"/>
    </xf>
    <xf numFmtId="2" fontId="17" fillId="0" borderId="21" xfId="0" applyNumberFormat="1" applyFont="1" applyBorder="1" applyAlignment="1" applyProtection="1">
      <alignment horizontal="center" vertical="center" wrapText="1"/>
    </xf>
    <xf numFmtId="2" fontId="9" fillId="0" borderId="29" xfId="0" applyNumberFormat="1" applyFont="1" applyBorder="1" applyAlignment="1" applyProtection="1">
      <alignment horizontal="center" vertical="center" wrapText="1"/>
    </xf>
    <xf numFmtId="2" fontId="9" fillId="0" borderId="2" xfId="0" applyNumberFormat="1" applyFont="1" applyBorder="1" applyAlignment="1" applyProtection="1">
      <alignment horizontal="center" vertical="center" wrapText="1"/>
    </xf>
    <xf numFmtId="2" fontId="9" fillId="0" borderId="21" xfId="0" applyNumberFormat="1" applyFont="1" applyBorder="1" applyAlignment="1" applyProtection="1">
      <alignment horizontal="center" vertical="center" wrapText="1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55"/>
  <sheetViews>
    <sheetView tabSelected="1" zoomScale="85" zoomScaleNormal="85" zoomScalePageLayoutView="60" workbookViewId="0">
      <selection activeCell="B4" sqref="B4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66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1" ht="25.5" customHeight="1" x14ac:dyDescent="0.25">
      <c r="B1" s="196" t="s">
        <v>9</v>
      </c>
      <c r="C1" s="196"/>
      <c r="D1" s="196"/>
      <c r="E1" s="196"/>
      <c r="F1" s="196"/>
      <c r="G1" s="196"/>
      <c r="H1" s="196"/>
      <c r="I1" s="196"/>
      <c r="K1" s="3"/>
      <c r="L1" s="175"/>
    </row>
    <row r="2" spans="1:41" ht="25.5" customHeight="1" x14ac:dyDescent="0.25">
      <c r="B2" s="78" t="s">
        <v>171</v>
      </c>
      <c r="C2" s="174"/>
      <c r="D2" s="174"/>
      <c r="E2" s="174"/>
      <c r="F2" s="174"/>
      <c r="G2" s="174"/>
      <c r="H2" s="174"/>
      <c r="I2" s="174"/>
      <c r="K2" s="3"/>
      <c r="L2" s="175"/>
      <c r="AA2" s="209" t="s">
        <v>176</v>
      </c>
      <c r="AB2" s="204"/>
      <c r="AC2" s="204"/>
    </row>
    <row r="3" spans="1:41" ht="25.5" customHeight="1" x14ac:dyDescent="0.25">
      <c r="B3" s="200" t="s">
        <v>172</v>
      </c>
      <c r="C3" s="200"/>
      <c r="D3" s="200"/>
      <c r="E3" s="200"/>
      <c r="F3" s="200"/>
      <c r="G3" s="200"/>
      <c r="H3" s="200"/>
      <c r="I3" s="177"/>
      <c r="K3" s="8"/>
      <c r="L3" s="198" t="s">
        <v>10</v>
      </c>
      <c r="M3" s="198"/>
      <c r="N3" s="198"/>
      <c r="O3" s="177"/>
      <c r="P3" s="177"/>
      <c r="R3" s="169"/>
      <c r="S3" s="199" t="s">
        <v>18</v>
      </c>
      <c r="T3" s="198"/>
      <c r="U3" s="198"/>
      <c r="V3" s="198"/>
      <c r="AA3" s="206">
        <v>0.9</v>
      </c>
      <c r="AB3" s="10" t="s">
        <v>177</v>
      </c>
      <c r="AC3" s="10" t="s">
        <v>175</v>
      </c>
    </row>
    <row r="4" spans="1:41" ht="25.5" customHeight="1" x14ac:dyDescent="0.25">
      <c r="B4" s="176"/>
      <c r="C4" s="176"/>
      <c r="D4" s="9"/>
      <c r="E4" s="9"/>
      <c r="F4" s="9"/>
      <c r="G4" s="9"/>
      <c r="H4" s="9"/>
      <c r="K4" s="70"/>
      <c r="L4" s="198" t="s">
        <v>11</v>
      </c>
      <c r="M4" s="198"/>
      <c r="N4" s="198"/>
      <c r="O4" s="177"/>
      <c r="P4" s="177"/>
      <c r="R4" s="206"/>
      <c r="S4" s="10" t="s">
        <v>20</v>
      </c>
      <c r="T4" s="204"/>
      <c r="U4" s="204"/>
      <c r="V4" s="204"/>
      <c r="AA4" s="206">
        <v>0.8</v>
      </c>
      <c r="AB4" s="204" t="s">
        <v>178</v>
      </c>
      <c r="AC4" s="10" t="s">
        <v>175</v>
      </c>
    </row>
    <row r="5" spans="1:41" ht="25.5" customHeight="1" x14ac:dyDescent="0.25">
      <c r="B5" s="176" t="s">
        <v>21</v>
      </c>
      <c r="C5" s="197"/>
      <c r="D5" s="197"/>
      <c r="E5" s="197"/>
      <c r="F5" s="197"/>
      <c r="G5" s="197"/>
      <c r="H5" s="197"/>
      <c r="K5" s="165"/>
      <c r="L5" s="198" t="s">
        <v>12</v>
      </c>
      <c r="M5" s="198"/>
      <c r="N5" s="198"/>
      <c r="O5" s="177"/>
      <c r="P5" s="177"/>
      <c r="R5" s="206"/>
      <c r="S5" s="1"/>
      <c r="T5" s="204"/>
      <c r="U5" s="204"/>
      <c r="V5" s="204"/>
      <c r="W5" s="177"/>
      <c r="X5" s="177"/>
      <c r="Y5" s="177"/>
      <c r="AA5" s="206">
        <v>0.7</v>
      </c>
      <c r="AB5" s="204" t="s">
        <v>179</v>
      </c>
      <c r="AC5" s="10" t="s">
        <v>175</v>
      </c>
    </row>
    <row r="6" spans="1:41" ht="25.5" customHeight="1" x14ac:dyDescent="0.25">
      <c r="B6" s="176" t="s">
        <v>22</v>
      </c>
      <c r="C6" s="197"/>
      <c r="D6" s="197"/>
      <c r="E6" s="197"/>
      <c r="F6" s="197"/>
      <c r="G6" s="197"/>
      <c r="H6" s="197"/>
      <c r="K6" s="166"/>
      <c r="L6" s="198" t="s">
        <v>13</v>
      </c>
      <c r="M6" s="198"/>
      <c r="N6" s="198"/>
      <c r="O6" s="177"/>
      <c r="P6" s="177"/>
      <c r="R6" s="206"/>
      <c r="S6" s="208"/>
      <c r="T6" s="208"/>
      <c r="U6" s="208"/>
      <c r="V6" s="208"/>
      <c r="W6" s="207"/>
      <c r="X6" s="207"/>
      <c r="Y6" s="207"/>
      <c r="AA6" s="206">
        <v>0.6</v>
      </c>
      <c r="AB6" s="204" t="s">
        <v>180</v>
      </c>
      <c r="AC6" s="10" t="s">
        <v>175</v>
      </c>
    </row>
    <row r="7" spans="1:41" ht="25.5" customHeight="1" thickBot="1" x14ac:dyDescent="0.3">
      <c r="B7" s="210" t="s">
        <v>23</v>
      </c>
      <c r="C7" s="203"/>
      <c r="D7" s="197"/>
      <c r="E7" s="197"/>
      <c r="F7" s="197"/>
      <c r="G7" s="197"/>
      <c r="H7" s="197"/>
      <c r="K7" s="167"/>
      <c r="L7" s="10" t="s">
        <v>14</v>
      </c>
      <c r="M7" s="10"/>
      <c r="N7" s="10"/>
      <c r="O7" s="177"/>
      <c r="P7" s="177"/>
      <c r="AA7" s="206">
        <v>0.5</v>
      </c>
      <c r="AB7" s="204" t="s">
        <v>181</v>
      </c>
      <c r="AC7" s="10" t="s">
        <v>175</v>
      </c>
    </row>
    <row r="8" spans="1:41" ht="25.5" customHeight="1" thickBot="1" x14ac:dyDescent="0.3">
      <c r="B8" s="176" t="s">
        <v>24</v>
      </c>
      <c r="C8" s="197"/>
      <c r="D8" s="197"/>
      <c r="E8" s="197"/>
      <c r="F8" s="197"/>
      <c r="G8" s="197"/>
      <c r="H8" s="197"/>
      <c r="K8" s="12"/>
      <c r="L8" s="198" t="s">
        <v>15</v>
      </c>
      <c r="M8" s="198"/>
      <c r="N8" s="198"/>
      <c r="O8" s="177"/>
      <c r="P8" s="177"/>
      <c r="R8" s="201"/>
      <c r="S8" s="202"/>
      <c r="T8" s="170" t="s">
        <v>19</v>
      </c>
      <c r="U8" s="13"/>
      <c r="V8" s="13"/>
      <c r="W8" s="13"/>
      <c r="X8" s="13"/>
      <c r="Y8" s="13"/>
      <c r="AA8" s="206">
        <v>0.4</v>
      </c>
      <c r="AB8" s="204" t="s">
        <v>182</v>
      </c>
      <c r="AC8" s="10" t="s">
        <v>175</v>
      </c>
    </row>
    <row r="9" spans="1:41" ht="25.5" customHeight="1" x14ac:dyDescent="0.25">
      <c r="B9" s="176" t="s">
        <v>25</v>
      </c>
      <c r="C9" s="197"/>
      <c r="D9" s="197"/>
      <c r="E9" s="197"/>
      <c r="F9" s="197"/>
      <c r="G9" s="197"/>
      <c r="H9" s="197"/>
      <c r="K9" s="14"/>
      <c r="L9" s="198" t="s">
        <v>16</v>
      </c>
      <c r="M9" s="198"/>
      <c r="N9" s="198"/>
      <c r="O9" s="177"/>
      <c r="P9" s="177"/>
      <c r="AA9" s="206">
        <v>0.3</v>
      </c>
      <c r="AB9" s="204" t="s">
        <v>183</v>
      </c>
      <c r="AC9" s="10" t="s">
        <v>175</v>
      </c>
      <c r="AI9" s="20"/>
      <c r="AJ9" s="21"/>
      <c r="AK9" s="22"/>
      <c r="AL9" s="22"/>
      <c r="AM9" s="23"/>
      <c r="AN9" s="23"/>
      <c r="AO9" s="17"/>
    </row>
    <row r="10" spans="1:41" ht="25.5" customHeight="1" x14ac:dyDescent="0.25">
      <c r="B10" s="176" t="s">
        <v>26</v>
      </c>
      <c r="C10" s="197"/>
      <c r="D10" s="197"/>
      <c r="E10" s="197"/>
      <c r="F10" s="197"/>
      <c r="G10" s="197"/>
      <c r="H10" s="197"/>
      <c r="K10" s="168"/>
      <c r="L10" s="198" t="s">
        <v>17</v>
      </c>
      <c r="M10" s="198"/>
      <c r="N10" s="198"/>
      <c r="O10" s="198"/>
      <c r="P10" s="198"/>
      <c r="AA10" s="206">
        <v>0.2</v>
      </c>
      <c r="AB10" s="204" t="s">
        <v>184</v>
      </c>
      <c r="AC10" s="10" t="s">
        <v>175</v>
      </c>
      <c r="AI10" s="20"/>
      <c r="AJ10" s="21"/>
      <c r="AK10" s="22"/>
      <c r="AL10" s="22"/>
      <c r="AM10" s="23"/>
      <c r="AN10" s="23"/>
      <c r="AO10" s="17"/>
    </row>
    <row r="11" spans="1:41" s="204" customFormat="1" ht="25.5" customHeight="1" x14ac:dyDescent="0.25">
      <c r="A11" s="1"/>
      <c r="B11" s="176" t="s">
        <v>173</v>
      </c>
      <c r="C11" s="197">
        <v>100</v>
      </c>
      <c r="D11" s="197"/>
      <c r="E11" s="197"/>
      <c r="F11" s="197"/>
      <c r="G11" s="197"/>
      <c r="H11" s="197"/>
      <c r="K11" s="205"/>
      <c r="L11" s="175"/>
      <c r="M11" s="175"/>
      <c r="N11" s="175"/>
      <c r="O11" s="175"/>
      <c r="P11" s="175"/>
      <c r="AA11" s="206">
        <v>0.1</v>
      </c>
      <c r="AB11" s="204" t="s">
        <v>174</v>
      </c>
      <c r="AC11" s="10" t="s">
        <v>175</v>
      </c>
      <c r="AI11" s="4"/>
      <c r="AJ11" s="224"/>
      <c r="AK11" s="6"/>
      <c r="AL11" s="6"/>
      <c r="AM11" s="7"/>
      <c r="AN11" s="7"/>
    </row>
    <row r="12" spans="1:41" s="17" customFormat="1" ht="13.5" customHeight="1" thickBot="1" x14ac:dyDescent="0.3">
      <c r="A12" s="11"/>
      <c r="B12" s="123"/>
      <c r="C12" s="15"/>
      <c r="D12" s="16"/>
      <c r="E12" s="16"/>
      <c r="F12" s="16"/>
      <c r="G12" s="16"/>
      <c r="H12" s="16"/>
      <c r="K12" s="18"/>
      <c r="L12" s="18"/>
      <c r="M12" s="19"/>
      <c r="N12" s="19"/>
      <c r="AI12" s="20"/>
      <c r="AJ12" s="21"/>
      <c r="AK12" s="22"/>
      <c r="AL12" s="22"/>
      <c r="AM12" s="23"/>
      <c r="AN12" s="23"/>
    </row>
    <row r="13" spans="1:41" ht="13.5" customHeight="1" thickBot="1" x14ac:dyDescent="0.3">
      <c r="A13" s="24"/>
      <c r="B13" s="211" t="s">
        <v>27</v>
      </c>
      <c r="C13" s="179" t="s">
        <v>47</v>
      </c>
      <c r="D13" s="25" t="s">
        <v>100</v>
      </c>
      <c r="E13" s="26"/>
      <c r="F13" s="55"/>
      <c r="G13" s="26" t="s">
        <v>48</v>
      </c>
      <c r="H13" s="26"/>
      <c r="I13" s="26"/>
      <c r="J13" s="26"/>
      <c r="K13" s="26"/>
      <c r="L13" s="26"/>
      <c r="M13" s="26"/>
      <c r="N13" s="25" t="s">
        <v>49</v>
      </c>
      <c r="O13" s="26"/>
      <c r="P13" s="26"/>
      <c r="Q13" s="26"/>
      <c r="R13" s="26"/>
      <c r="S13" s="26"/>
      <c r="T13" s="26"/>
      <c r="U13" s="25" t="s">
        <v>50</v>
      </c>
      <c r="V13" s="26"/>
      <c r="W13" s="26"/>
      <c r="X13" s="26"/>
      <c r="Y13" s="26"/>
      <c r="Z13" s="26"/>
      <c r="AA13" s="55"/>
      <c r="AB13" s="25" t="s">
        <v>51</v>
      </c>
      <c r="AC13" s="26"/>
      <c r="AD13" s="26"/>
      <c r="AE13" s="26"/>
      <c r="AF13" s="26"/>
      <c r="AG13" s="26"/>
      <c r="AH13" s="55"/>
      <c r="AI13" s="89" t="s">
        <v>0</v>
      </c>
      <c r="AJ13" s="28"/>
      <c r="AK13" s="190" t="s">
        <v>101</v>
      </c>
      <c r="AL13" s="191"/>
      <c r="AM13" s="225" t="s">
        <v>102</v>
      </c>
      <c r="AN13" s="194" t="s">
        <v>103</v>
      </c>
    </row>
    <row r="14" spans="1:41" ht="13.5" thickBot="1" x14ac:dyDescent="0.3">
      <c r="A14" s="24"/>
      <c r="B14" s="212"/>
      <c r="C14" s="180"/>
      <c r="D14" s="29">
        <v>1</v>
      </c>
      <c r="E14" s="30">
        <v>2</v>
      </c>
      <c r="F14" s="56">
        <v>3</v>
      </c>
      <c r="G14" s="29">
        <v>4</v>
      </c>
      <c r="H14" s="30">
        <v>5</v>
      </c>
      <c r="I14" s="30">
        <v>6</v>
      </c>
      <c r="J14" s="30">
        <v>7</v>
      </c>
      <c r="K14" s="30">
        <v>8</v>
      </c>
      <c r="L14" s="30">
        <v>9</v>
      </c>
      <c r="M14" s="56">
        <v>10</v>
      </c>
      <c r="N14" s="29">
        <v>11</v>
      </c>
      <c r="O14" s="30">
        <v>12</v>
      </c>
      <c r="P14" s="30">
        <v>13</v>
      </c>
      <c r="Q14" s="30">
        <v>14</v>
      </c>
      <c r="R14" s="30">
        <v>15</v>
      </c>
      <c r="S14" s="30">
        <v>16</v>
      </c>
      <c r="T14" s="56">
        <v>17</v>
      </c>
      <c r="U14" s="29">
        <v>18</v>
      </c>
      <c r="V14" s="30">
        <v>19</v>
      </c>
      <c r="W14" s="30">
        <v>20</v>
      </c>
      <c r="X14" s="30">
        <v>21</v>
      </c>
      <c r="Y14" s="30">
        <v>22</v>
      </c>
      <c r="Z14" s="30">
        <v>23</v>
      </c>
      <c r="AA14" s="56">
        <v>24</v>
      </c>
      <c r="AB14" s="29">
        <v>25</v>
      </c>
      <c r="AC14" s="30">
        <v>26</v>
      </c>
      <c r="AD14" s="30">
        <v>27</v>
      </c>
      <c r="AE14" s="30">
        <v>28</v>
      </c>
      <c r="AF14" s="30">
        <v>29</v>
      </c>
      <c r="AG14" s="30">
        <v>30</v>
      </c>
      <c r="AH14" s="56">
        <v>31</v>
      </c>
      <c r="AI14" s="90"/>
      <c r="AJ14" s="28"/>
      <c r="AK14" s="192"/>
      <c r="AL14" s="193"/>
      <c r="AM14" s="226"/>
      <c r="AN14" s="195"/>
    </row>
    <row r="15" spans="1:41" s="175" customFormat="1" ht="25.5" customHeight="1" thickBot="1" x14ac:dyDescent="0.3">
      <c r="A15" s="24">
        <v>1</v>
      </c>
      <c r="B15" s="213" t="s">
        <v>28</v>
      </c>
      <c r="C15" s="32" t="s">
        <v>1</v>
      </c>
      <c r="D15" s="33"/>
      <c r="E15" s="35"/>
      <c r="F15" s="152"/>
      <c r="G15" s="33"/>
      <c r="H15" s="34"/>
      <c r="I15" s="34"/>
      <c r="J15" s="34"/>
      <c r="K15" s="34"/>
      <c r="L15" s="35"/>
      <c r="M15" s="152"/>
      <c r="N15" s="33"/>
      <c r="O15" s="34"/>
      <c r="P15" s="34"/>
      <c r="Q15" s="34"/>
      <c r="R15" s="34"/>
      <c r="S15" s="35"/>
      <c r="T15" s="152"/>
      <c r="U15" s="33"/>
      <c r="V15" s="34"/>
      <c r="W15" s="34"/>
      <c r="X15" s="34"/>
      <c r="Y15" s="34"/>
      <c r="Z15" s="35"/>
      <c r="AA15" s="152"/>
      <c r="AB15" s="33"/>
      <c r="AC15" s="34"/>
      <c r="AD15" s="34"/>
      <c r="AE15" s="34"/>
      <c r="AF15" s="34"/>
      <c r="AG15" s="35"/>
      <c r="AH15" s="152"/>
      <c r="AI15" s="91">
        <f>SUM(D15:AH15)</f>
        <v>0</v>
      </c>
      <c r="AJ15" s="6"/>
      <c r="AK15" s="184">
        <f>AI15+AI16+AI21+AI22+AI23+AI17</f>
        <v>0</v>
      </c>
      <c r="AL15" s="185"/>
      <c r="AM15" s="82">
        <v>21</v>
      </c>
      <c r="AN15" s="76">
        <f>R8</f>
        <v>0</v>
      </c>
    </row>
    <row r="16" spans="1:41" s="175" customFormat="1" ht="25.5" customHeight="1" x14ac:dyDescent="0.25">
      <c r="A16" s="24">
        <v>2</v>
      </c>
      <c r="B16" s="214" t="s">
        <v>29</v>
      </c>
      <c r="C16" s="32" t="s">
        <v>2</v>
      </c>
      <c r="D16" s="33"/>
      <c r="E16" s="34"/>
      <c r="F16" s="37"/>
      <c r="G16" s="33"/>
      <c r="H16" s="34"/>
      <c r="I16" s="34"/>
      <c r="J16" s="34"/>
      <c r="K16" s="34"/>
      <c r="L16" s="34"/>
      <c r="M16" s="37"/>
      <c r="N16" s="33"/>
      <c r="O16" s="34"/>
      <c r="P16" s="34"/>
      <c r="Q16" s="34"/>
      <c r="R16" s="34"/>
      <c r="S16" s="34"/>
      <c r="T16" s="37"/>
      <c r="U16" s="33"/>
      <c r="V16" s="34"/>
      <c r="W16" s="34"/>
      <c r="X16" s="34"/>
      <c r="Y16" s="34"/>
      <c r="Z16" s="34"/>
      <c r="AA16" s="37"/>
      <c r="AB16" s="33"/>
      <c r="AC16" s="34"/>
      <c r="AD16" s="34"/>
      <c r="AE16" s="34"/>
      <c r="AF16" s="34"/>
      <c r="AG16" s="34"/>
      <c r="AH16" s="37"/>
      <c r="AI16" s="92">
        <f>SUM(D16:AH16)</f>
        <v>0</v>
      </c>
      <c r="AJ16" s="6"/>
      <c r="AK16" s="186"/>
      <c r="AL16" s="187"/>
      <c r="AM16" s="79"/>
      <c r="AN16" s="80"/>
    </row>
    <row r="17" spans="1:40" s="175" customFormat="1" ht="38.25" x14ac:dyDescent="0.25">
      <c r="A17" s="24">
        <v>3</v>
      </c>
      <c r="B17" s="214" t="s">
        <v>30</v>
      </c>
      <c r="C17" s="39" t="s">
        <v>1</v>
      </c>
      <c r="D17" s="33"/>
      <c r="E17" s="40"/>
      <c r="F17" s="37"/>
      <c r="G17" s="33"/>
      <c r="H17" s="34"/>
      <c r="I17" s="34"/>
      <c r="J17" s="34"/>
      <c r="K17" s="34"/>
      <c r="L17" s="40"/>
      <c r="M17" s="37"/>
      <c r="N17" s="33"/>
      <c r="O17" s="34"/>
      <c r="P17" s="34"/>
      <c r="Q17" s="34"/>
      <c r="R17" s="34"/>
      <c r="S17" s="40"/>
      <c r="T17" s="37"/>
      <c r="U17" s="33"/>
      <c r="V17" s="34"/>
      <c r="W17" s="34"/>
      <c r="X17" s="34"/>
      <c r="Y17" s="34"/>
      <c r="Z17" s="40"/>
      <c r="AA17" s="37"/>
      <c r="AB17" s="33"/>
      <c r="AC17" s="34"/>
      <c r="AD17" s="34"/>
      <c r="AE17" s="34"/>
      <c r="AF17" s="34"/>
      <c r="AG17" s="40"/>
      <c r="AH17" s="37"/>
      <c r="AI17" s="92">
        <f>SUM(D17:AH17)</f>
        <v>0</v>
      </c>
      <c r="AJ17" s="6"/>
      <c r="AK17" s="188"/>
      <c r="AL17" s="189"/>
      <c r="AM17" s="227" t="s">
        <v>104</v>
      </c>
      <c r="AN17" s="81"/>
    </row>
    <row r="18" spans="1:40" ht="25.5" customHeight="1" x14ac:dyDescent="0.25">
      <c r="A18" s="24">
        <v>4</v>
      </c>
      <c r="B18" s="214" t="s">
        <v>31</v>
      </c>
      <c r="C18" s="39"/>
      <c r="D18" s="33"/>
      <c r="E18" s="40"/>
      <c r="F18" s="215">
        <f>SUM(D15:F15)+SUM(D17:F17)</f>
        <v>0</v>
      </c>
      <c r="G18" s="33"/>
      <c r="H18" s="34"/>
      <c r="I18" s="34"/>
      <c r="J18" s="34"/>
      <c r="K18" s="34"/>
      <c r="L18" s="40"/>
      <c r="M18" s="215">
        <f>SUM(G15:M15)+SUM(G17:M17)</f>
        <v>0</v>
      </c>
      <c r="N18" s="33"/>
      <c r="O18" s="34"/>
      <c r="P18" s="34"/>
      <c r="Q18" s="34"/>
      <c r="R18" s="34"/>
      <c r="S18" s="40"/>
      <c r="T18" s="215">
        <f>SUM(N15:T15)+SUM(N17:T17)</f>
        <v>0</v>
      </c>
      <c r="U18" s="33"/>
      <c r="V18" s="34"/>
      <c r="W18" s="34"/>
      <c r="X18" s="34"/>
      <c r="Y18" s="34"/>
      <c r="Z18" s="40"/>
      <c r="AA18" s="215">
        <f>SUM(U15:AA15)+SUM(U17:AA17)</f>
        <v>0</v>
      </c>
      <c r="AB18" s="33"/>
      <c r="AC18" s="34"/>
      <c r="AD18" s="34"/>
      <c r="AE18" s="34"/>
      <c r="AF18" s="34"/>
      <c r="AG18" s="40"/>
      <c r="AH18" s="215">
        <f>SUM(AB15:AH15)+SUM(AB17:AH17)</f>
        <v>0</v>
      </c>
      <c r="AI18" s="93">
        <f>F18+M18+T18+AA18+AH18</f>
        <v>0</v>
      </c>
      <c r="AJ18" s="6"/>
      <c r="AK18" s="228" t="s">
        <v>107</v>
      </c>
      <c r="AL18" s="229" t="s">
        <v>108</v>
      </c>
      <c r="AM18" s="36">
        <f>(AM15*8.2)/100*C11</f>
        <v>172.2</v>
      </c>
      <c r="AN18" s="171" t="s">
        <v>105</v>
      </c>
    </row>
    <row r="19" spans="1:40" ht="25.5" customHeight="1" x14ac:dyDescent="0.25">
      <c r="A19" s="24">
        <v>5</v>
      </c>
      <c r="B19" s="214" t="s">
        <v>32</v>
      </c>
      <c r="C19" s="41"/>
      <c r="D19" s="33"/>
      <c r="E19" s="40"/>
      <c r="F19" s="215">
        <f>SUM(D15:F15)+SUM(D16:F17)</f>
        <v>0</v>
      </c>
      <c r="G19" s="33"/>
      <c r="H19" s="34"/>
      <c r="I19" s="34"/>
      <c r="J19" s="34"/>
      <c r="K19" s="34"/>
      <c r="L19" s="40"/>
      <c r="M19" s="215">
        <f>SUM(G15:M15)+SUM(G16:M17)</f>
        <v>0</v>
      </c>
      <c r="N19" s="33"/>
      <c r="O19" s="34"/>
      <c r="P19" s="34"/>
      <c r="Q19" s="34"/>
      <c r="R19" s="34"/>
      <c r="S19" s="40"/>
      <c r="T19" s="215">
        <f>SUM(N15:T15)+SUM(N16:T17)</f>
        <v>0</v>
      </c>
      <c r="U19" s="33"/>
      <c r="V19" s="34"/>
      <c r="W19" s="34"/>
      <c r="X19" s="34"/>
      <c r="Y19" s="34"/>
      <c r="Z19" s="40"/>
      <c r="AA19" s="215">
        <f>SUM(U15:AA15)+SUM(U16:AA17)</f>
        <v>0</v>
      </c>
      <c r="AB19" s="33"/>
      <c r="AC19" s="34"/>
      <c r="AD19" s="34"/>
      <c r="AE19" s="34"/>
      <c r="AF19" s="34"/>
      <c r="AG19" s="40"/>
      <c r="AH19" s="215">
        <f>SUM(AB15:AH15)+SUM(AB16:AH17)</f>
        <v>0</v>
      </c>
      <c r="AI19" s="93">
        <f>F19+M19+T19+AA19+AH19</f>
        <v>0</v>
      </c>
      <c r="AJ19" s="6"/>
      <c r="AK19" s="230"/>
      <c r="AL19" s="231"/>
      <c r="AM19" s="72"/>
      <c r="AN19" s="75">
        <f>AK15-AM18</f>
        <v>-172.2</v>
      </c>
    </row>
    <row r="20" spans="1:40" ht="25.5" customHeight="1" x14ac:dyDescent="0.25">
      <c r="A20" s="24">
        <v>6</v>
      </c>
      <c r="B20" s="214" t="s">
        <v>33</v>
      </c>
      <c r="C20" s="42"/>
      <c r="D20" s="33"/>
      <c r="E20" s="40"/>
      <c r="F20" s="37"/>
      <c r="G20" s="33"/>
      <c r="H20" s="34"/>
      <c r="I20" s="34"/>
      <c r="J20" s="34"/>
      <c r="K20" s="34"/>
      <c r="L20" s="40"/>
      <c r="M20" s="37"/>
      <c r="N20" s="33"/>
      <c r="O20" s="34"/>
      <c r="P20" s="34"/>
      <c r="Q20" s="34"/>
      <c r="R20" s="34"/>
      <c r="S20" s="40"/>
      <c r="T20" s="37"/>
      <c r="U20" s="33"/>
      <c r="V20" s="34"/>
      <c r="W20" s="34"/>
      <c r="X20" s="34"/>
      <c r="Y20" s="34"/>
      <c r="Z20" s="40"/>
      <c r="AA20" s="37"/>
      <c r="AB20" s="33"/>
      <c r="AC20" s="34"/>
      <c r="AD20" s="34"/>
      <c r="AE20" s="34"/>
      <c r="AF20" s="74"/>
      <c r="AG20" s="40"/>
      <c r="AH20" s="37"/>
      <c r="AI20" s="149"/>
      <c r="AJ20" s="6"/>
      <c r="AK20" s="230"/>
      <c r="AL20" s="231"/>
      <c r="AM20" s="72"/>
      <c r="AN20" s="122"/>
    </row>
    <row r="21" spans="1:40" ht="25.5" customHeight="1" x14ac:dyDescent="0.25">
      <c r="A21" s="24">
        <v>7</v>
      </c>
      <c r="B21" s="114" t="s">
        <v>34</v>
      </c>
      <c r="C21" s="42" t="s">
        <v>3</v>
      </c>
      <c r="D21" s="43"/>
      <c r="E21" s="88"/>
      <c r="F21" s="216">
        <f>SUM(D21:E21)</f>
        <v>0</v>
      </c>
      <c r="G21" s="43"/>
      <c r="H21" s="44"/>
      <c r="I21" s="44"/>
      <c r="J21" s="44"/>
      <c r="K21" s="44"/>
      <c r="L21" s="88"/>
      <c r="M21" s="216">
        <f>SUM(G21:L21)</f>
        <v>0</v>
      </c>
      <c r="N21" s="43"/>
      <c r="O21" s="44"/>
      <c r="P21" s="44"/>
      <c r="Q21" s="44"/>
      <c r="R21" s="44"/>
      <c r="S21" s="88"/>
      <c r="T21" s="216">
        <f>SUM(N21:S21)</f>
        <v>0</v>
      </c>
      <c r="U21" s="43"/>
      <c r="V21" s="44"/>
      <c r="W21" s="44"/>
      <c r="X21" s="44"/>
      <c r="Y21" s="44"/>
      <c r="Z21" s="88"/>
      <c r="AA21" s="216">
        <f>SUM(U21:Z21)</f>
        <v>0</v>
      </c>
      <c r="AB21" s="43"/>
      <c r="AC21" s="44"/>
      <c r="AD21" s="44"/>
      <c r="AE21" s="44"/>
      <c r="AF21" s="44"/>
      <c r="AG21" s="88"/>
      <c r="AH21" s="216">
        <f>SUM(AB21:AG21)</f>
        <v>0</v>
      </c>
      <c r="AI21" s="93">
        <f t="shared" ref="AI21:AI23" si="0">F21+M21+T21+AA21+AH21</f>
        <v>0</v>
      </c>
      <c r="AJ21" s="6"/>
      <c r="AK21" s="230"/>
      <c r="AL21" s="231"/>
      <c r="AM21" s="72"/>
      <c r="AN21" s="122"/>
    </row>
    <row r="22" spans="1:40" ht="25.5" customHeight="1" x14ac:dyDescent="0.25">
      <c r="A22" s="24">
        <v>8</v>
      </c>
      <c r="B22" s="114" t="s">
        <v>35</v>
      </c>
      <c r="C22" s="42" t="s">
        <v>3</v>
      </c>
      <c r="D22" s="43"/>
      <c r="E22" s="88"/>
      <c r="F22" s="216">
        <f>SUM(D22:E22)</f>
        <v>0</v>
      </c>
      <c r="G22" s="43"/>
      <c r="H22" s="44"/>
      <c r="I22" s="44"/>
      <c r="J22" s="44"/>
      <c r="K22" s="44"/>
      <c r="L22" s="88"/>
      <c r="M22" s="216">
        <f t="shared" ref="M22:M23" si="1">SUM(G22:L22)</f>
        <v>0</v>
      </c>
      <c r="N22" s="43"/>
      <c r="O22" s="44"/>
      <c r="P22" s="44"/>
      <c r="Q22" s="44"/>
      <c r="R22" s="44"/>
      <c r="S22" s="88"/>
      <c r="T22" s="216">
        <f t="shared" ref="T22:T23" si="2">SUM(N22:S22)</f>
        <v>0</v>
      </c>
      <c r="U22" s="43"/>
      <c r="V22" s="44"/>
      <c r="W22" s="44"/>
      <c r="X22" s="44"/>
      <c r="Y22" s="44"/>
      <c r="Z22" s="88"/>
      <c r="AA22" s="216">
        <f t="shared" ref="AA22:AA23" si="3">SUM(U22:Z22)</f>
        <v>0</v>
      </c>
      <c r="AB22" s="43"/>
      <c r="AC22" s="44"/>
      <c r="AD22" s="44"/>
      <c r="AE22" s="44"/>
      <c r="AF22" s="44"/>
      <c r="AG22" s="88"/>
      <c r="AH22" s="216">
        <f>SUM(AB22:AG22)</f>
        <v>0</v>
      </c>
      <c r="AI22" s="93">
        <f t="shared" si="0"/>
        <v>0</v>
      </c>
      <c r="AJ22" s="6"/>
      <c r="AK22" s="232"/>
      <c r="AL22" s="233"/>
      <c r="AM22" s="72"/>
      <c r="AN22" s="45" t="s">
        <v>106</v>
      </c>
    </row>
    <row r="23" spans="1:40" ht="25.5" customHeight="1" thickBot="1" x14ac:dyDescent="0.3">
      <c r="A23" s="24">
        <v>9</v>
      </c>
      <c r="B23" s="217" t="s">
        <v>36</v>
      </c>
      <c r="C23" s="46" t="s">
        <v>3</v>
      </c>
      <c r="D23" s="47"/>
      <c r="E23" s="48"/>
      <c r="F23" s="216">
        <f t="shared" ref="F23" si="4">SUM(D23:E23)</f>
        <v>0</v>
      </c>
      <c r="G23" s="47"/>
      <c r="H23" s="48"/>
      <c r="I23" s="48"/>
      <c r="J23" s="48"/>
      <c r="K23" s="48"/>
      <c r="L23" s="48"/>
      <c r="M23" s="216">
        <f t="shared" si="1"/>
        <v>0</v>
      </c>
      <c r="N23" s="47"/>
      <c r="O23" s="48"/>
      <c r="P23" s="48"/>
      <c r="Q23" s="48"/>
      <c r="R23" s="48"/>
      <c r="S23" s="48"/>
      <c r="T23" s="216">
        <f t="shared" si="2"/>
        <v>0</v>
      </c>
      <c r="U23" s="47"/>
      <c r="V23" s="48"/>
      <c r="W23" s="48"/>
      <c r="X23" s="48"/>
      <c r="Y23" s="48"/>
      <c r="Z23" s="48"/>
      <c r="AA23" s="216">
        <f t="shared" si="3"/>
        <v>0</v>
      </c>
      <c r="AB23" s="47"/>
      <c r="AC23" s="48"/>
      <c r="AD23" s="48"/>
      <c r="AE23" s="48"/>
      <c r="AF23" s="48"/>
      <c r="AG23" s="48"/>
      <c r="AH23" s="216">
        <f t="shared" ref="AH23" si="5">SUM(AB23:AG23)</f>
        <v>0</v>
      </c>
      <c r="AI23" s="93">
        <f t="shared" si="0"/>
        <v>0</v>
      </c>
      <c r="AJ23" s="6"/>
      <c r="AK23" s="49">
        <f>AK15</f>
        <v>0</v>
      </c>
      <c r="AL23" s="50">
        <f>AM18</f>
        <v>172.2</v>
      </c>
      <c r="AM23" s="51"/>
      <c r="AN23" s="52">
        <f>AK23-AL23+$AN$15</f>
        <v>-172.2</v>
      </c>
    </row>
    <row r="24" spans="1:40" ht="13.5" thickBot="1" x14ac:dyDescent="0.3">
      <c r="B24" s="125"/>
      <c r="C24" s="53"/>
      <c r="AI24" s="54"/>
      <c r="AK24" s="119"/>
      <c r="AL24" s="119"/>
    </row>
    <row r="25" spans="1:40" ht="13.5" customHeight="1" thickBot="1" x14ac:dyDescent="0.3">
      <c r="A25" s="24"/>
      <c r="B25" s="211" t="s">
        <v>37</v>
      </c>
      <c r="C25" s="179" t="s">
        <v>47</v>
      </c>
      <c r="D25" s="25" t="s">
        <v>52</v>
      </c>
      <c r="E25" s="26"/>
      <c r="F25" s="26"/>
      <c r="G25" s="26"/>
      <c r="H25" s="26"/>
      <c r="I25" s="26"/>
      <c r="J25" s="26"/>
      <c r="K25" s="25" t="s">
        <v>53</v>
      </c>
      <c r="L25" s="26"/>
      <c r="M25" s="26"/>
      <c r="N25" s="26"/>
      <c r="O25" s="26"/>
      <c r="P25" s="26"/>
      <c r="Q25" s="55"/>
      <c r="R25" s="25" t="s">
        <v>54</v>
      </c>
      <c r="S25" s="26"/>
      <c r="T25" s="26"/>
      <c r="U25" s="26"/>
      <c r="V25" s="26"/>
      <c r="W25" s="26"/>
      <c r="X25" s="55"/>
      <c r="Y25" s="25" t="s">
        <v>55</v>
      </c>
      <c r="Z25" s="26"/>
      <c r="AA25" s="26"/>
      <c r="AB25" s="26"/>
      <c r="AC25" s="26"/>
      <c r="AD25" s="26"/>
      <c r="AE25" s="55"/>
      <c r="AF25" s="126"/>
      <c r="AG25" s="153"/>
      <c r="AH25" s="127"/>
      <c r="AI25" s="89" t="s">
        <v>0</v>
      </c>
      <c r="AJ25" s="6"/>
      <c r="AK25" s="190" t="s">
        <v>109</v>
      </c>
      <c r="AL25" s="191"/>
      <c r="AM25" s="225" t="s">
        <v>102</v>
      </c>
      <c r="AN25" s="181"/>
    </row>
    <row r="26" spans="1:40" ht="13.5" thickBot="1" x14ac:dyDescent="0.3">
      <c r="A26" s="24"/>
      <c r="B26" s="212"/>
      <c r="C26" s="180"/>
      <c r="D26" s="29">
        <v>1</v>
      </c>
      <c r="E26" s="30">
        <v>2</v>
      </c>
      <c r="F26" s="30">
        <v>3</v>
      </c>
      <c r="G26" s="30">
        <v>4</v>
      </c>
      <c r="H26" s="30">
        <v>5</v>
      </c>
      <c r="I26" s="30">
        <v>6</v>
      </c>
      <c r="J26" s="56">
        <v>7</v>
      </c>
      <c r="K26" s="29">
        <v>8</v>
      </c>
      <c r="L26" s="30">
        <v>9</v>
      </c>
      <c r="M26" s="30">
        <v>10</v>
      </c>
      <c r="N26" s="30">
        <v>11</v>
      </c>
      <c r="O26" s="30">
        <v>12</v>
      </c>
      <c r="P26" s="30">
        <v>13</v>
      </c>
      <c r="Q26" s="56">
        <v>14</v>
      </c>
      <c r="R26" s="29">
        <v>15</v>
      </c>
      <c r="S26" s="30">
        <v>16</v>
      </c>
      <c r="T26" s="30">
        <v>17</v>
      </c>
      <c r="U26" s="30">
        <v>18</v>
      </c>
      <c r="V26" s="30">
        <v>19</v>
      </c>
      <c r="W26" s="30">
        <v>20</v>
      </c>
      <c r="X26" s="56">
        <v>21</v>
      </c>
      <c r="Y26" s="29">
        <v>22</v>
      </c>
      <c r="Z26" s="30">
        <v>23</v>
      </c>
      <c r="AA26" s="30">
        <v>24</v>
      </c>
      <c r="AB26" s="30">
        <v>25</v>
      </c>
      <c r="AC26" s="30">
        <v>26</v>
      </c>
      <c r="AD26" s="30">
        <v>27</v>
      </c>
      <c r="AE26" s="56">
        <v>28</v>
      </c>
      <c r="AF26" s="128"/>
      <c r="AG26" s="154"/>
      <c r="AH26" s="129"/>
      <c r="AI26" s="90"/>
      <c r="AJ26" s="6"/>
      <c r="AK26" s="192"/>
      <c r="AL26" s="193"/>
      <c r="AM26" s="226"/>
      <c r="AN26" s="182"/>
    </row>
    <row r="27" spans="1:40" s="175" customFormat="1" ht="25.5" customHeight="1" x14ac:dyDescent="0.25">
      <c r="A27" s="24">
        <v>1</v>
      </c>
      <c r="B27" s="213" t="s">
        <v>28</v>
      </c>
      <c r="C27" s="97" t="s">
        <v>1</v>
      </c>
      <c r="D27" s="33"/>
      <c r="E27" s="34"/>
      <c r="F27" s="34"/>
      <c r="G27" s="34"/>
      <c r="H27" s="34"/>
      <c r="I27" s="35"/>
      <c r="J27" s="152"/>
      <c r="K27" s="33"/>
      <c r="L27" s="34"/>
      <c r="M27" s="34"/>
      <c r="N27" s="34"/>
      <c r="O27" s="34"/>
      <c r="P27" s="35"/>
      <c r="Q27" s="152"/>
      <c r="R27" s="33"/>
      <c r="S27" s="34"/>
      <c r="T27" s="34"/>
      <c r="U27" s="34"/>
      <c r="V27" s="34"/>
      <c r="W27" s="35"/>
      <c r="X27" s="152"/>
      <c r="Y27" s="33"/>
      <c r="Z27" s="34"/>
      <c r="AA27" s="34"/>
      <c r="AB27" s="34"/>
      <c r="AC27" s="34"/>
      <c r="AD27" s="35"/>
      <c r="AE27" s="152"/>
      <c r="AF27" s="130"/>
      <c r="AG27" s="155"/>
      <c r="AH27" s="131"/>
      <c r="AI27" s="91">
        <f>SUM(D27:AH27)</f>
        <v>0</v>
      </c>
      <c r="AJ27" s="6"/>
      <c r="AK27" s="184">
        <f>AI27+AI28+AI33+AI34+AI35+AI29</f>
        <v>0</v>
      </c>
      <c r="AL27" s="185"/>
      <c r="AM27" s="82">
        <v>20</v>
      </c>
      <c r="AN27" s="182"/>
    </row>
    <row r="28" spans="1:40" s="175" customFormat="1" ht="25.5" customHeight="1" x14ac:dyDescent="0.25">
      <c r="A28" s="24">
        <v>2</v>
      </c>
      <c r="B28" s="214" t="s">
        <v>29</v>
      </c>
      <c r="C28" s="97" t="s">
        <v>2</v>
      </c>
      <c r="D28" s="33"/>
      <c r="E28" s="34"/>
      <c r="F28" s="34"/>
      <c r="G28" s="34"/>
      <c r="H28" s="34"/>
      <c r="I28" s="34"/>
      <c r="J28" s="37"/>
      <c r="K28" s="33"/>
      <c r="L28" s="34"/>
      <c r="M28" s="34"/>
      <c r="N28" s="34"/>
      <c r="O28" s="34"/>
      <c r="P28" s="34"/>
      <c r="Q28" s="37"/>
      <c r="R28" s="33"/>
      <c r="S28" s="34"/>
      <c r="T28" s="34"/>
      <c r="U28" s="34"/>
      <c r="V28" s="34"/>
      <c r="W28" s="34"/>
      <c r="X28" s="37"/>
      <c r="Y28" s="33"/>
      <c r="Z28" s="34"/>
      <c r="AA28" s="34"/>
      <c r="AB28" s="34"/>
      <c r="AC28" s="34"/>
      <c r="AD28" s="34"/>
      <c r="AE28" s="37"/>
      <c r="AF28" s="130"/>
      <c r="AG28" s="155"/>
      <c r="AH28" s="131"/>
      <c r="AI28" s="92">
        <f>SUM(D28:AH28)</f>
        <v>0</v>
      </c>
      <c r="AJ28" s="6"/>
      <c r="AK28" s="186"/>
      <c r="AL28" s="187"/>
      <c r="AM28" s="79"/>
      <c r="AN28" s="182"/>
    </row>
    <row r="29" spans="1:40" s="175" customFormat="1" ht="38.25" x14ac:dyDescent="0.25">
      <c r="A29" s="24">
        <v>3</v>
      </c>
      <c r="B29" s="214" t="s">
        <v>30</v>
      </c>
      <c r="C29" s="98" t="s">
        <v>1</v>
      </c>
      <c r="D29" s="33"/>
      <c r="E29" s="34"/>
      <c r="F29" s="34"/>
      <c r="G29" s="34"/>
      <c r="H29" s="34"/>
      <c r="I29" s="40"/>
      <c r="J29" s="37"/>
      <c r="K29" s="33"/>
      <c r="L29" s="34"/>
      <c r="M29" s="34"/>
      <c r="N29" s="34"/>
      <c r="O29" s="34"/>
      <c r="P29" s="40"/>
      <c r="Q29" s="37"/>
      <c r="R29" s="33"/>
      <c r="S29" s="34"/>
      <c r="T29" s="34"/>
      <c r="U29" s="34"/>
      <c r="V29" s="34"/>
      <c r="W29" s="40"/>
      <c r="X29" s="37"/>
      <c r="Y29" s="33"/>
      <c r="Z29" s="34"/>
      <c r="AA29" s="34"/>
      <c r="AB29" s="34"/>
      <c r="AC29" s="34"/>
      <c r="AD29" s="40"/>
      <c r="AE29" s="37"/>
      <c r="AF29" s="130"/>
      <c r="AG29" s="155"/>
      <c r="AH29" s="131"/>
      <c r="AI29" s="92">
        <f>SUM(D29:AH29)</f>
        <v>0</v>
      </c>
      <c r="AJ29" s="6"/>
      <c r="AK29" s="188"/>
      <c r="AL29" s="189"/>
      <c r="AM29" s="227" t="s">
        <v>110</v>
      </c>
      <c r="AN29" s="183"/>
    </row>
    <row r="30" spans="1:40" ht="25.5" customHeight="1" x14ac:dyDescent="0.25">
      <c r="A30" s="24">
        <v>4</v>
      </c>
      <c r="B30" s="214" t="s">
        <v>31</v>
      </c>
      <c r="C30" s="98"/>
      <c r="D30" s="33"/>
      <c r="E30" s="34"/>
      <c r="F30" s="34"/>
      <c r="G30" s="34"/>
      <c r="H30" s="34"/>
      <c r="I30" s="40"/>
      <c r="J30" s="215">
        <f>SUM(D27:J27)+SUM(D29:J29)</f>
        <v>0</v>
      </c>
      <c r="K30" s="33"/>
      <c r="L30" s="34"/>
      <c r="M30" s="34"/>
      <c r="N30" s="34"/>
      <c r="O30" s="34"/>
      <c r="P30" s="40"/>
      <c r="Q30" s="215">
        <f>SUM(K27:Q27)+SUM(K29:Q29)</f>
        <v>0</v>
      </c>
      <c r="R30" s="33"/>
      <c r="S30" s="34"/>
      <c r="T30" s="34"/>
      <c r="U30" s="34"/>
      <c r="V30" s="34"/>
      <c r="W30" s="40"/>
      <c r="X30" s="215">
        <f>SUM(R27:X27)+SUM(R29:X29)</f>
        <v>0</v>
      </c>
      <c r="Y30" s="33"/>
      <c r="Z30" s="34"/>
      <c r="AA30" s="34"/>
      <c r="AB30" s="34"/>
      <c r="AC30" s="34"/>
      <c r="AD30" s="40"/>
      <c r="AE30" s="215">
        <f>SUM(Y27:AE27)+SUM(Y29:AE29)</f>
        <v>0</v>
      </c>
      <c r="AF30" s="130"/>
      <c r="AG30" s="155"/>
      <c r="AH30" s="131"/>
      <c r="AI30" s="93">
        <f>J30+Q30+X30+AE30</f>
        <v>0</v>
      </c>
      <c r="AJ30" s="6"/>
      <c r="AK30" s="228" t="s">
        <v>111</v>
      </c>
      <c r="AL30" s="234" t="s">
        <v>112</v>
      </c>
      <c r="AM30" s="36">
        <f>(AM27*8.2)/100*C11</f>
        <v>164</v>
      </c>
      <c r="AN30" s="173" t="s">
        <v>113</v>
      </c>
    </row>
    <row r="31" spans="1:40" ht="25.5" customHeight="1" x14ac:dyDescent="0.25">
      <c r="A31" s="24">
        <v>5</v>
      </c>
      <c r="B31" s="214" t="s">
        <v>32</v>
      </c>
      <c r="C31" s="99"/>
      <c r="D31" s="33"/>
      <c r="E31" s="34"/>
      <c r="F31" s="34"/>
      <c r="G31" s="34"/>
      <c r="H31" s="34"/>
      <c r="I31" s="40"/>
      <c r="J31" s="215">
        <f>SUM(D27:J27)+SUM(D28:J29)</f>
        <v>0</v>
      </c>
      <c r="K31" s="33"/>
      <c r="L31" s="34"/>
      <c r="M31" s="34"/>
      <c r="N31" s="34"/>
      <c r="O31" s="34"/>
      <c r="P31" s="40"/>
      <c r="Q31" s="215">
        <f>SUM(K27:Q27)+SUM(K28:Q29)</f>
        <v>0</v>
      </c>
      <c r="R31" s="33"/>
      <c r="S31" s="34"/>
      <c r="T31" s="34"/>
      <c r="U31" s="34"/>
      <c r="V31" s="34"/>
      <c r="W31" s="40"/>
      <c r="X31" s="215">
        <f>SUM(R27:X27)+SUM(R28:X29)</f>
        <v>0</v>
      </c>
      <c r="Y31" s="33"/>
      <c r="Z31" s="34"/>
      <c r="AA31" s="34"/>
      <c r="AB31" s="34"/>
      <c r="AC31" s="34"/>
      <c r="AD31" s="40"/>
      <c r="AE31" s="215">
        <f>SUM(Y27:AE27)+SUM(Y28:AE29)</f>
        <v>0</v>
      </c>
      <c r="AF31" s="130"/>
      <c r="AG31" s="155"/>
      <c r="AH31" s="131"/>
      <c r="AI31" s="93">
        <f>J31+Q31+X31+AE31</f>
        <v>0</v>
      </c>
      <c r="AJ31" s="6"/>
      <c r="AK31" s="230"/>
      <c r="AL31" s="235"/>
      <c r="AM31" s="72"/>
      <c r="AN31" s="172">
        <f>AK27-AM30</f>
        <v>-164</v>
      </c>
    </row>
    <row r="32" spans="1:40" ht="25.5" customHeight="1" x14ac:dyDescent="0.25">
      <c r="A32" s="24">
        <v>6</v>
      </c>
      <c r="B32" s="214" t="s">
        <v>33</v>
      </c>
      <c r="C32" s="100"/>
      <c r="D32" s="102"/>
      <c r="E32" s="74"/>
      <c r="F32" s="74"/>
      <c r="G32" s="74"/>
      <c r="H32" s="74"/>
      <c r="I32" s="40"/>
      <c r="J32" s="37"/>
      <c r="K32" s="102"/>
      <c r="L32" s="74"/>
      <c r="M32" s="74"/>
      <c r="N32" s="74"/>
      <c r="O32" s="74"/>
      <c r="P32" s="40"/>
      <c r="Q32" s="37"/>
      <c r="R32" s="102"/>
      <c r="S32" s="74"/>
      <c r="T32" s="74"/>
      <c r="U32" s="74"/>
      <c r="V32" s="34"/>
      <c r="W32" s="40"/>
      <c r="X32" s="37"/>
      <c r="Y32" s="102"/>
      <c r="Z32" s="74"/>
      <c r="AA32" s="74"/>
      <c r="AB32" s="74"/>
      <c r="AC32" s="34"/>
      <c r="AD32" s="40"/>
      <c r="AE32" s="37"/>
      <c r="AF32" s="130"/>
      <c r="AG32" s="155"/>
      <c r="AH32" s="131"/>
      <c r="AI32" s="149"/>
      <c r="AJ32" s="6"/>
      <c r="AK32" s="230"/>
      <c r="AL32" s="235"/>
      <c r="AM32" s="72"/>
      <c r="AN32" s="45"/>
    </row>
    <row r="33" spans="1:40" ht="25.5" customHeight="1" x14ac:dyDescent="0.25">
      <c r="A33" s="24">
        <v>7</v>
      </c>
      <c r="B33" s="114" t="s">
        <v>34</v>
      </c>
      <c r="C33" s="100" t="s">
        <v>3</v>
      </c>
      <c r="D33" s="43"/>
      <c r="E33" s="44"/>
      <c r="F33" s="44"/>
      <c r="G33" s="44"/>
      <c r="H33" s="44"/>
      <c r="I33" s="88"/>
      <c r="J33" s="216">
        <f>SUM(D33:I33)</f>
        <v>0</v>
      </c>
      <c r="K33" s="43"/>
      <c r="L33" s="44"/>
      <c r="M33" s="44"/>
      <c r="N33" s="44"/>
      <c r="O33" s="44"/>
      <c r="P33" s="88"/>
      <c r="Q33" s="216">
        <f>SUM(K33:P33)</f>
        <v>0</v>
      </c>
      <c r="R33" s="43"/>
      <c r="S33" s="44"/>
      <c r="T33" s="44"/>
      <c r="U33" s="44"/>
      <c r="V33" s="44"/>
      <c r="W33" s="88"/>
      <c r="X33" s="216">
        <f>SUM(R33:W33)</f>
        <v>0</v>
      </c>
      <c r="Y33" s="43"/>
      <c r="Z33" s="44"/>
      <c r="AA33" s="44"/>
      <c r="AB33" s="44"/>
      <c r="AC33" s="44"/>
      <c r="AD33" s="88"/>
      <c r="AE33" s="216">
        <f>SUM(Y33:AD33)</f>
        <v>0</v>
      </c>
      <c r="AF33" s="132"/>
      <c r="AG33" s="156"/>
      <c r="AH33" s="133"/>
      <c r="AI33" s="93">
        <f t="shared" ref="AI33:AI35" si="6">J33+Q33+X33+AE33</f>
        <v>0</v>
      </c>
      <c r="AJ33" s="6"/>
      <c r="AK33" s="230"/>
      <c r="AL33" s="235"/>
      <c r="AM33" s="72"/>
      <c r="AN33" s="178"/>
    </row>
    <row r="34" spans="1:40" ht="25.5" customHeight="1" x14ac:dyDescent="0.25">
      <c r="A34" s="24">
        <v>8</v>
      </c>
      <c r="B34" s="114" t="s">
        <v>35</v>
      </c>
      <c r="C34" s="100" t="s">
        <v>3</v>
      </c>
      <c r="D34" s="43"/>
      <c r="E34" s="44"/>
      <c r="F34" s="44"/>
      <c r="G34" s="44"/>
      <c r="H34" s="44"/>
      <c r="I34" s="88"/>
      <c r="J34" s="216">
        <f>SUM(D34:I34)</f>
        <v>0</v>
      </c>
      <c r="K34" s="43"/>
      <c r="L34" s="44"/>
      <c r="M34" s="44"/>
      <c r="N34" s="44"/>
      <c r="O34" s="44"/>
      <c r="P34" s="88"/>
      <c r="Q34" s="216">
        <f>SUM(K34:P34)</f>
        <v>0</v>
      </c>
      <c r="R34" s="43"/>
      <c r="S34" s="44"/>
      <c r="T34" s="44"/>
      <c r="U34" s="44"/>
      <c r="V34" s="44"/>
      <c r="W34" s="88"/>
      <c r="X34" s="216">
        <f>SUM(R34:W34)</f>
        <v>0</v>
      </c>
      <c r="Y34" s="43"/>
      <c r="Z34" s="44"/>
      <c r="AA34" s="44"/>
      <c r="AB34" s="44"/>
      <c r="AC34" s="44"/>
      <c r="AD34" s="88"/>
      <c r="AE34" s="216">
        <f>SUM(Y34:AD34)</f>
        <v>0</v>
      </c>
      <c r="AF34" s="132"/>
      <c r="AG34" s="156"/>
      <c r="AH34" s="133"/>
      <c r="AI34" s="93">
        <f t="shared" si="6"/>
        <v>0</v>
      </c>
      <c r="AJ34" s="6"/>
      <c r="AK34" s="232"/>
      <c r="AL34" s="236"/>
      <c r="AM34" s="72"/>
      <c r="AN34" s="45" t="s">
        <v>114</v>
      </c>
    </row>
    <row r="35" spans="1:40" ht="25.5" customHeight="1" thickBot="1" x14ac:dyDescent="0.3">
      <c r="A35" s="24">
        <v>9</v>
      </c>
      <c r="B35" s="217" t="s">
        <v>36</v>
      </c>
      <c r="C35" s="101" t="s">
        <v>3</v>
      </c>
      <c r="D35" s="47"/>
      <c r="E35" s="48"/>
      <c r="F35" s="48"/>
      <c r="G35" s="48"/>
      <c r="H35" s="48"/>
      <c r="I35" s="48"/>
      <c r="J35" s="218">
        <f>SUM(D35:I35)</f>
        <v>0</v>
      </c>
      <c r="K35" s="47"/>
      <c r="L35" s="48"/>
      <c r="M35" s="48"/>
      <c r="N35" s="48"/>
      <c r="O35" s="48"/>
      <c r="P35" s="48"/>
      <c r="Q35" s="218">
        <f>SUM(K35:P35)</f>
        <v>0</v>
      </c>
      <c r="R35" s="47"/>
      <c r="S35" s="48"/>
      <c r="T35" s="48"/>
      <c r="U35" s="48"/>
      <c r="V35" s="48"/>
      <c r="W35" s="48"/>
      <c r="X35" s="218">
        <f>SUM(R35:W35)</f>
        <v>0</v>
      </c>
      <c r="Y35" s="47"/>
      <c r="Z35" s="48"/>
      <c r="AA35" s="48"/>
      <c r="AB35" s="48"/>
      <c r="AC35" s="48"/>
      <c r="AD35" s="48"/>
      <c r="AE35" s="218">
        <f>SUM(Y35:AD35)</f>
        <v>0</v>
      </c>
      <c r="AF35" s="134"/>
      <c r="AG35" s="157"/>
      <c r="AH35" s="135"/>
      <c r="AI35" s="93">
        <f t="shared" si="6"/>
        <v>0</v>
      </c>
      <c r="AJ35" s="6"/>
      <c r="AK35" s="49">
        <f>AK15+AK27</f>
        <v>0</v>
      </c>
      <c r="AL35" s="50">
        <f>AM18+AM30</f>
        <v>336.2</v>
      </c>
      <c r="AM35" s="51"/>
      <c r="AN35" s="52">
        <f>AK35-AL35+$AN$15</f>
        <v>-336.2</v>
      </c>
    </row>
    <row r="36" spans="1:40" ht="13.5" thickBot="1" x14ac:dyDescent="0.3">
      <c r="B36" s="125"/>
      <c r="C36" s="53"/>
      <c r="AI36" s="54"/>
      <c r="AK36" s="119"/>
      <c r="AL36" s="119"/>
    </row>
    <row r="37" spans="1:40" ht="13.5" customHeight="1" thickBot="1" x14ac:dyDescent="0.3">
      <c r="A37" s="24"/>
      <c r="B37" s="211" t="s">
        <v>38</v>
      </c>
      <c r="C37" s="179" t="s">
        <v>47</v>
      </c>
      <c r="D37" s="25" t="s">
        <v>56</v>
      </c>
      <c r="E37" s="26"/>
      <c r="F37" s="26"/>
      <c r="G37" s="26"/>
      <c r="H37" s="26"/>
      <c r="I37" s="26"/>
      <c r="J37" s="55"/>
      <c r="K37" s="26" t="s">
        <v>57</v>
      </c>
      <c r="L37" s="26"/>
      <c r="M37" s="26"/>
      <c r="N37" s="26"/>
      <c r="O37" s="26"/>
      <c r="P37" s="26"/>
      <c r="Q37" s="55"/>
      <c r="R37" s="25" t="s">
        <v>58</v>
      </c>
      <c r="S37" s="26"/>
      <c r="T37" s="26"/>
      <c r="U37" s="26"/>
      <c r="V37" s="26"/>
      <c r="W37" s="26"/>
      <c r="X37" s="55"/>
      <c r="Y37" s="25" t="s">
        <v>59</v>
      </c>
      <c r="Z37" s="26"/>
      <c r="AA37" s="26"/>
      <c r="AB37" s="26"/>
      <c r="AC37" s="26"/>
      <c r="AD37" s="26"/>
      <c r="AE37" s="55"/>
      <c r="AF37" s="25" t="s">
        <v>60</v>
      </c>
      <c r="AG37" s="26"/>
      <c r="AH37" s="55"/>
      <c r="AI37" s="89" t="s">
        <v>0</v>
      </c>
      <c r="AJ37" s="6"/>
      <c r="AK37" s="190" t="s">
        <v>115</v>
      </c>
      <c r="AL37" s="191"/>
      <c r="AM37" s="225" t="s">
        <v>102</v>
      </c>
      <c r="AN37" s="181"/>
    </row>
    <row r="38" spans="1:40" ht="13.5" thickBot="1" x14ac:dyDescent="0.3">
      <c r="A38" s="24"/>
      <c r="B38" s="212"/>
      <c r="C38" s="180"/>
      <c r="D38" s="29">
        <v>1</v>
      </c>
      <c r="E38" s="30">
        <v>2</v>
      </c>
      <c r="F38" s="30">
        <v>3</v>
      </c>
      <c r="G38" s="30">
        <v>4</v>
      </c>
      <c r="H38" s="30">
        <v>5</v>
      </c>
      <c r="I38" s="30">
        <v>6</v>
      </c>
      <c r="J38" s="56">
        <v>7</v>
      </c>
      <c r="K38" s="29">
        <v>8</v>
      </c>
      <c r="L38" s="30">
        <v>9</v>
      </c>
      <c r="M38" s="30">
        <v>10</v>
      </c>
      <c r="N38" s="30">
        <v>11</v>
      </c>
      <c r="O38" s="30">
        <v>12</v>
      </c>
      <c r="P38" s="30">
        <v>13</v>
      </c>
      <c r="Q38" s="56">
        <v>14</v>
      </c>
      <c r="R38" s="29">
        <v>15</v>
      </c>
      <c r="S38" s="30">
        <v>16</v>
      </c>
      <c r="T38" s="30">
        <v>17</v>
      </c>
      <c r="U38" s="30">
        <v>18</v>
      </c>
      <c r="V38" s="30">
        <v>19</v>
      </c>
      <c r="W38" s="30">
        <v>20</v>
      </c>
      <c r="X38" s="56">
        <v>21</v>
      </c>
      <c r="Y38" s="29">
        <v>22</v>
      </c>
      <c r="Z38" s="30">
        <v>23</v>
      </c>
      <c r="AA38" s="30">
        <v>24</v>
      </c>
      <c r="AB38" s="30">
        <v>25</v>
      </c>
      <c r="AC38" s="30">
        <v>26</v>
      </c>
      <c r="AD38" s="30">
        <v>27</v>
      </c>
      <c r="AE38" s="56">
        <v>28</v>
      </c>
      <c r="AF38" s="29">
        <v>29</v>
      </c>
      <c r="AG38" s="30">
        <v>30</v>
      </c>
      <c r="AH38" s="56">
        <v>31</v>
      </c>
      <c r="AI38" s="90"/>
      <c r="AJ38" s="6"/>
      <c r="AK38" s="192"/>
      <c r="AL38" s="193"/>
      <c r="AM38" s="226"/>
      <c r="AN38" s="182"/>
    </row>
    <row r="39" spans="1:40" s="175" customFormat="1" ht="25.5" customHeight="1" thickBot="1" x14ac:dyDescent="0.3">
      <c r="A39" s="24">
        <v>1</v>
      </c>
      <c r="B39" s="213" t="s">
        <v>28</v>
      </c>
      <c r="C39" s="97" t="s">
        <v>1</v>
      </c>
      <c r="D39" s="33"/>
      <c r="E39" s="34"/>
      <c r="F39" s="34"/>
      <c r="G39" s="34"/>
      <c r="H39" s="34"/>
      <c r="I39" s="35"/>
      <c r="J39" s="152"/>
      <c r="K39" s="33"/>
      <c r="L39" s="34"/>
      <c r="M39" s="34"/>
      <c r="N39" s="34"/>
      <c r="O39" s="34"/>
      <c r="P39" s="35"/>
      <c r="Q39" s="152"/>
      <c r="R39" s="33"/>
      <c r="S39" s="34"/>
      <c r="T39" s="34"/>
      <c r="U39" s="34"/>
      <c r="V39" s="34"/>
      <c r="W39" s="35"/>
      <c r="X39" s="152"/>
      <c r="Y39" s="33"/>
      <c r="Z39" s="34"/>
      <c r="AA39" s="34"/>
      <c r="AB39" s="34"/>
      <c r="AC39" s="34"/>
      <c r="AD39" s="35"/>
      <c r="AE39" s="152"/>
      <c r="AF39" s="33"/>
      <c r="AG39" s="34"/>
      <c r="AH39" s="73"/>
      <c r="AI39" s="91">
        <f>SUM(D39:AH39)</f>
        <v>0</v>
      </c>
      <c r="AJ39" s="6"/>
      <c r="AK39" s="184">
        <f>AI39+AI40+AI45+AI46+AI47+AI41</f>
        <v>0</v>
      </c>
      <c r="AL39" s="185"/>
      <c r="AM39" s="82">
        <v>23</v>
      </c>
      <c r="AN39" s="182"/>
    </row>
    <row r="40" spans="1:40" s="175" customFormat="1" ht="25.5" customHeight="1" thickBot="1" x14ac:dyDescent="0.3">
      <c r="A40" s="24">
        <v>2</v>
      </c>
      <c r="B40" s="214" t="s">
        <v>29</v>
      </c>
      <c r="C40" s="97" t="s">
        <v>2</v>
      </c>
      <c r="D40" s="33"/>
      <c r="E40" s="34"/>
      <c r="F40" s="34"/>
      <c r="G40" s="34"/>
      <c r="H40" s="34"/>
      <c r="I40" s="34"/>
      <c r="J40" s="37"/>
      <c r="K40" s="33"/>
      <c r="L40" s="34"/>
      <c r="M40" s="34"/>
      <c r="N40" s="34"/>
      <c r="O40" s="34"/>
      <c r="P40" s="34"/>
      <c r="Q40" s="37"/>
      <c r="R40" s="33"/>
      <c r="S40" s="34"/>
      <c r="T40" s="34"/>
      <c r="U40" s="34"/>
      <c r="V40" s="34"/>
      <c r="W40" s="34"/>
      <c r="X40" s="37"/>
      <c r="Y40" s="33"/>
      <c r="Z40" s="34"/>
      <c r="AA40" s="34"/>
      <c r="AB40" s="34"/>
      <c r="AC40" s="34"/>
      <c r="AD40" s="34"/>
      <c r="AE40" s="37"/>
      <c r="AF40" s="33"/>
      <c r="AG40" s="34"/>
      <c r="AH40" s="73"/>
      <c r="AI40" s="91">
        <f t="shared" ref="AI40:AI41" si="7">SUM(D40:AH40)</f>
        <v>0</v>
      </c>
      <c r="AJ40" s="6"/>
      <c r="AK40" s="186"/>
      <c r="AL40" s="187"/>
      <c r="AM40" s="79"/>
      <c r="AN40" s="182"/>
    </row>
    <row r="41" spans="1:40" s="175" customFormat="1" ht="38.25" x14ac:dyDescent="0.25">
      <c r="A41" s="24">
        <v>3</v>
      </c>
      <c r="B41" s="214" t="s">
        <v>30</v>
      </c>
      <c r="C41" s="98" t="s">
        <v>1</v>
      </c>
      <c r="D41" s="33"/>
      <c r="E41" s="34"/>
      <c r="F41" s="34"/>
      <c r="G41" s="34"/>
      <c r="H41" s="34"/>
      <c r="I41" s="40"/>
      <c r="J41" s="37"/>
      <c r="K41" s="33"/>
      <c r="L41" s="34"/>
      <c r="M41" s="34"/>
      <c r="N41" s="34"/>
      <c r="O41" s="34"/>
      <c r="P41" s="40"/>
      <c r="Q41" s="37"/>
      <c r="R41" s="33"/>
      <c r="S41" s="34"/>
      <c r="T41" s="34"/>
      <c r="U41" s="34"/>
      <c r="V41" s="34"/>
      <c r="W41" s="40"/>
      <c r="X41" s="37"/>
      <c r="Y41" s="33"/>
      <c r="Z41" s="34"/>
      <c r="AA41" s="34"/>
      <c r="AB41" s="34"/>
      <c r="AC41" s="34"/>
      <c r="AD41" s="40"/>
      <c r="AE41" s="37"/>
      <c r="AF41" s="33"/>
      <c r="AG41" s="34"/>
      <c r="AH41" s="73"/>
      <c r="AI41" s="91">
        <f t="shared" si="7"/>
        <v>0</v>
      </c>
      <c r="AJ41" s="6"/>
      <c r="AK41" s="188"/>
      <c r="AL41" s="189"/>
      <c r="AM41" s="227" t="s">
        <v>116</v>
      </c>
      <c r="AN41" s="183"/>
    </row>
    <row r="42" spans="1:40" ht="25.5" customHeight="1" x14ac:dyDescent="0.25">
      <c r="A42" s="24">
        <v>4</v>
      </c>
      <c r="B42" s="214" t="s">
        <v>31</v>
      </c>
      <c r="C42" s="98"/>
      <c r="D42" s="33"/>
      <c r="E42" s="34"/>
      <c r="F42" s="34"/>
      <c r="G42" s="34"/>
      <c r="H42" s="34"/>
      <c r="I42" s="40"/>
      <c r="J42" s="215">
        <f>SUM(D39:J39)+SUM(D41:J41)</f>
        <v>0</v>
      </c>
      <c r="K42" s="33"/>
      <c r="L42" s="34"/>
      <c r="M42" s="34"/>
      <c r="N42" s="34"/>
      <c r="O42" s="34"/>
      <c r="P42" s="40"/>
      <c r="Q42" s="215">
        <f>SUM(K39:Q39)+SUM(K41:Q41)</f>
        <v>0</v>
      </c>
      <c r="R42" s="33"/>
      <c r="S42" s="34"/>
      <c r="T42" s="34"/>
      <c r="U42" s="34"/>
      <c r="V42" s="34"/>
      <c r="W42" s="40"/>
      <c r="X42" s="215">
        <f>SUM(R39:X39)+SUM(R41:X41)</f>
        <v>0</v>
      </c>
      <c r="Y42" s="33"/>
      <c r="Z42" s="34"/>
      <c r="AA42" s="34"/>
      <c r="AB42" s="34"/>
      <c r="AC42" s="34"/>
      <c r="AD42" s="40"/>
      <c r="AE42" s="215">
        <f>SUM(Y39:AE39)+SUM(Y41:AE41)</f>
        <v>0</v>
      </c>
      <c r="AF42" s="33"/>
      <c r="AG42" s="34"/>
      <c r="AH42" s="73"/>
      <c r="AI42" s="92">
        <f>J42+Q42+X42+AE42</f>
        <v>0</v>
      </c>
      <c r="AJ42" s="6"/>
      <c r="AK42" s="228" t="s">
        <v>117</v>
      </c>
      <c r="AL42" s="234" t="s">
        <v>118</v>
      </c>
      <c r="AM42" s="36">
        <f>(AM39*8.2)/100*C11</f>
        <v>188.6</v>
      </c>
      <c r="AN42" s="173" t="s">
        <v>119</v>
      </c>
    </row>
    <row r="43" spans="1:40" ht="25.5" customHeight="1" x14ac:dyDescent="0.25">
      <c r="A43" s="24">
        <v>5</v>
      </c>
      <c r="B43" s="214" t="s">
        <v>32</v>
      </c>
      <c r="C43" s="99"/>
      <c r="D43" s="33"/>
      <c r="E43" s="34"/>
      <c r="F43" s="34"/>
      <c r="G43" s="34"/>
      <c r="H43" s="34"/>
      <c r="I43" s="40"/>
      <c r="J43" s="215">
        <f>SUM(D39:J39)+SUM(D40:J41)</f>
        <v>0</v>
      </c>
      <c r="K43" s="33"/>
      <c r="L43" s="34"/>
      <c r="M43" s="34"/>
      <c r="N43" s="34"/>
      <c r="O43" s="34"/>
      <c r="P43" s="40"/>
      <c r="Q43" s="215">
        <f>SUM(K39:Q39)+SUM(K40:Q41)</f>
        <v>0</v>
      </c>
      <c r="R43" s="33"/>
      <c r="S43" s="34"/>
      <c r="T43" s="34"/>
      <c r="U43" s="34"/>
      <c r="V43" s="34"/>
      <c r="W43" s="40"/>
      <c r="X43" s="215">
        <f>SUM(R39:X39)+SUM(R40:X41)</f>
        <v>0</v>
      </c>
      <c r="Y43" s="33"/>
      <c r="Z43" s="34"/>
      <c r="AA43" s="34"/>
      <c r="AB43" s="34"/>
      <c r="AC43" s="34"/>
      <c r="AD43" s="40"/>
      <c r="AE43" s="215">
        <f>SUM(Y39:AE39)+SUM(Y40:AE41)</f>
        <v>0</v>
      </c>
      <c r="AF43" s="33"/>
      <c r="AG43" s="34"/>
      <c r="AH43" s="73"/>
      <c r="AI43" s="92">
        <f t="shared" ref="AI43:AI47" si="8">J43+Q43+X43+AE43</f>
        <v>0</v>
      </c>
      <c r="AJ43" s="6"/>
      <c r="AK43" s="230"/>
      <c r="AL43" s="235"/>
      <c r="AM43" s="72"/>
      <c r="AN43" s="172">
        <f>AK39-AM42</f>
        <v>-188.6</v>
      </c>
    </row>
    <row r="44" spans="1:40" ht="25.5" customHeight="1" x14ac:dyDescent="0.25">
      <c r="A44" s="24">
        <v>6</v>
      </c>
      <c r="B44" s="214" t="s">
        <v>33</v>
      </c>
      <c r="C44" s="100"/>
      <c r="D44" s="33"/>
      <c r="E44" s="34"/>
      <c r="F44" s="34"/>
      <c r="G44" s="34"/>
      <c r="H44" s="34"/>
      <c r="I44" s="40"/>
      <c r="J44" s="37"/>
      <c r="K44" s="33"/>
      <c r="L44" s="34"/>
      <c r="M44" s="34"/>
      <c r="N44" s="34"/>
      <c r="O44" s="34"/>
      <c r="P44" s="40"/>
      <c r="Q44" s="37"/>
      <c r="R44" s="33"/>
      <c r="S44" s="34"/>
      <c r="T44" s="34"/>
      <c r="U44" s="34"/>
      <c r="V44" s="34"/>
      <c r="W44" s="40"/>
      <c r="X44" s="37"/>
      <c r="Y44" s="33"/>
      <c r="Z44" s="34"/>
      <c r="AA44" s="34"/>
      <c r="AB44" s="34"/>
      <c r="AC44" s="34"/>
      <c r="AD44" s="40"/>
      <c r="AE44" s="37"/>
      <c r="AF44" s="33"/>
      <c r="AG44" s="34"/>
      <c r="AH44" s="73"/>
      <c r="AI44" s="162"/>
      <c r="AJ44" s="6"/>
      <c r="AK44" s="230"/>
      <c r="AL44" s="235"/>
      <c r="AM44" s="72"/>
      <c r="AN44" s="45"/>
    </row>
    <row r="45" spans="1:40" ht="25.5" customHeight="1" x14ac:dyDescent="0.25">
      <c r="A45" s="24">
        <v>7</v>
      </c>
      <c r="B45" s="114" t="s">
        <v>34</v>
      </c>
      <c r="C45" s="100" t="s">
        <v>3</v>
      </c>
      <c r="D45" s="43"/>
      <c r="E45" s="44"/>
      <c r="F45" s="44"/>
      <c r="G45" s="44"/>
      <c r="H45" s="44"/>
      <c r="I45" s="88"/>
      <c r="J45" s="216">
        <f>SUM(D45:I45)</f>
        <v>0</v>
      </c>
      <c r="K45" s="43"/>
      <c r="L45" s="44"/>
      <c r="M45" s="44"/>
      <c r="N45" s="44"/>
      <c r="O45" s="44"/>
      <c r="P45" s="88"/>
      <c r="Q45" s="216">
        <f>SUM(K45:P45)</f>
        <v>0</v>
      </c>
      <c r="R45" s="43"/>
      <c r="S45" s="44"/>
      <c r="T45" s="44"/>
      <c r="U45" s="44"/>
      <c r="V45" s="44"/>
      <c r="W45" s="88"/>
      <c r="X45" s="216">
        <f>SUM(R45:W45)</f>
        <v>0</v>
      </c>
      <c r="Y45" s="43"/>
      <c r="Z45" s="44"/>
      <c r="AA45" s="44"/>
      <c r="AB45" s="44"/>
      <c r="AC45" s="44"/>
      <c r="AD45" s="88"/>
      <c r="AE45" s="216">
        <f>SUM(Y45:AD45)</f>
        <v>0</v>
      </c>
      <c r="AF45" s="43"/>
      <c r="AG45" s="44"/>
      <c r="AH45" s="95"/>
      <c r="AI45" s="92">
        <f t="shared" si="8"/>
        <v>0</v>
      </c>
      <c r="AJ45" s="6"/>
      <c r="AK45" s="230"/>
      <c r="AL45" s="235"/>
      <c r="AM45" s="72"/>
      <c r="AN45" s="71"/>
    </row>
    <row r="46" spans="1:40" ht="25.5" customHeight="1" x14ac:dyDescent="0.25">
      <c r="A46" s="24">
        <v>8</v>
      </c>
      <c r="B46" s="114" t="s">
        <v>35</v>
      </c>
      <c r="C46" s="100" t="s">
        <v>3</v>
      </c>
      <c r="D46" s="43"/>
      <c r="E46" s="44"/>
      <c r="F46" s="44"/>
      <c r="G46" s="44"/>
      <c r="H46" s="44"/>
      <c r="I46" s="88"/>
      <c r="J46" s="216">
        <f>SUM(D46:I46)</f>
        <v>0</v>
      </c>
      <c r="K46" s="43"/>
      <c r="L46" s="44"/>
      <c r="M46" s="44"/>
      <c r="N46" s="44"/>
      <c r="O46" s="44"/>
      <c r="P46" s="88"/>
      <c r="Q46" s="216">
        <f>SUM(K46:P46)</f>
        <v>0</v>
      </c>
      <c r="R46" s="43"/>
      <c r="S46" s="44"/>
      <c r="T46" s="44"/>
      <c r="U46" s="44"/>
      <c r="V46" s="44"/>
      <c r="W46" s="88"/>
      <c r="X46" s="216">
        <f>SUM(R46:W46)</f>
        <v>0</v>
      </c>
      <c r="Y46" s="43"/>
      <c r="Z46" s="44"/>
      <c r="AA46" s="44"/>
      <c r="AB46" s="44"/>
      <c r="AC46" s="44"/>
      <c r="AD46" s="88"/>
      <c r="AE46" s="216">
        <f>SUM(Y46:AD46)</f>
        <v>0</v>
      </c>
      <c r="AF46" s="43"/>
      <c r="AG46" s="44"/>
      <c r="AH46" s="95"/>
      <c r="AI46" s="92">
        <f t="shared" si="8"/>
        <v>0</v>
      </c>
      <c r="AJ46" s="6"/>
      <c r="AK46" s="232"/>
      <c r="AL46" s="236"/>
      <c r="AM46" s="72"/>
      <c r="AN46" s="45" t="s">
        <v>120</v>
      </c>
    </row>
    <row r="47" spans="1:40" ht="25.5" customHeight="1" thickBot="1" x14ac:dyDescent="0.3">
      <c r="A47" s="24">
        <v>9</v>
      </c>
      <c r="B47" s="217" t="s">
        <v>36</v>
      </c>
      <c r="C47" s="101" t="s">
        <v>3</v>
      </c>
      <c r="D47" s="47"/>
      <c r="E47" s="48"/>
      <c r="F47" s="48"/>
      <c r="G47" s="48"/>
      <c r="H47" s="48"/>
      <c r="I47" s="48"/>
      <c r="J47" s="218">
        <f>SUM(D47:I47)</f>
        <v>0</v>
      </c>
      <c r="K47" s="47"/>
      <c r="L47" s="48"/>
      <c r="M47" s="48"/>
      <c r="N47" s="48"/>
      <c r="O47" s="48"/>
      <c r="P47" s="48"/>
      <c r="Q47" s="218">
        <f>SUM(K47:P47)</f>
        <v>0</v>
      </c>
      <c r="R47" s="47"/>
      <c r="S47" s="48"/>
      <c r="T47" s="48"/>
      <c r="U47" s="48"/>
      <c r="V47" s="48"/>
      <c r="W47" s="48"/>
      <c r="X47" s="218">
        <f>SUM(R47:W47)</f>
        <v>0</v>
      </c>
      <c r="Y47" s="47"/>
      <c r="Z47" s="48"/>
      <c r="AA47" s="48"/>
      <c r="AB47" s="48"/>
      <c r="AC47" s="48"/>
      <c r="AD47" s="48"/>
      <c r="AE47" s="218">
        <f>SUM(Y47:AD47)</f>
        <v>0</v>
      </c>
      <c r="AF47" s="47"/>
      <c r="AG47" s="48"/>
      <c r="AH47" s="96"/>
      <c r="AI47" s="92">
        <f t="shared" si="8"/>
        <v>0</v>
      </c>
      <c r="AJ47" s="6"/>
      <c r="AK47" s="49">
        <f>AK27+AK39+AK15</f>
        <v>0</v>
      </c>
      <c r="AL47" s="50">
        <f>AM18+AM30+AM42</f>
        <v>524.79999999999995</v>
      </c>
      <c r="AM47" s="51"/>
      <c r="AN47" s="52">
        <f>AK47-AL47+$AN$15</f>
        <v>-524.79999999999995</v>
      </c>
    </row>
    <row r="48" spans="1:40" ht="13.5" thickBot="1" x14ac:dyDescent="0.3">
      <c r="B48" s="124"/>
      <c r="C48" s="53"/>
      <c r="AH48" s="120"/>
      <c r="AI48" s="67"/>
      <c r="AJ48" s="68"/>
      <c r="AK48" s="121"/>
      <c r="AL48" s="121"/>
    </row>
    <row r="49" spans="1:40" ht="13.5" customHeight="1" thickBot="1" x14ac:dyDescent="0.3">
      <c r="A49" s="24"/>
      <c r="B49" s="211" t="s">
        <v>39</v>
      </c>
      <c r="C49" s="179" t="s">
        <v>47</v>
      </c>
      <c r="D49" s="25" t="s">
        <v>60</v>
      </c>
      <c r="E49" s="26"/>
      <c r="F49" s="26"/>
      <c r="G49" s="26"/>
      <c r="H49" s="25" t="s">
        <v>61</v>
      </c>
      <c r="I49" s="26"/>
      <c r="J49" s="26"/>
      <c r="K49" s="26"/>
      <c r="L49" s="26"/>
      <c r="M49" s="26"/>
      <c r="N49" s="26"/>
      <c r="O49" s="25" t="s">
        <v>62</v>
      </c>
      <c r="P49" s="26"/>
      <c r="Q49" s="26"/>
      <c r="R49" s="26"/>
      <c r="S49" s="26"/>
      <c r="T49" s="26"/>
      <c r="U49" s="26"/>
      <c r="V49" s="25" t="s">
        <v>63</v>
      </c>
      <c r="W49" s="26"/>
      <c r="X49" s="26"/>
      <c r="Y49" s="26"/>
      <c r="Z49" s="26"/>
      <c r="AA49" s="26"/>
      <c r="AB49" s="26"/>
      <c r="AC49" s="25" t="s">
        <v>64</v>
      </c>
      <c r="AD49" s="26"/>
      <c r="AE49" s="26"/>
      <c r="AF49" s="26"/>
      <c r="AG49" s="26"/>
      <c r="AH49" s="136"/>
      <c r="AI49" s="27" t="s">
        <v>0</v>
      </c>
      <c r="AJ49" s="6"/>
      <c r="AK49" s="190" t="s">
        <v>121</v>
      </c>
      <c r="AL49" s="191"/>
      <c r="AM49" s="225" t="s">
        <v>102</v>
      </c>
      <c r="AN49" s="181"/>
    </row>
    <row r="50" spans="1:40" ht="13.5" thickBot="1" x14ac:dyDescent="0.3">
      <c r="A50" s="24"/>
      <c r="B50" s="212"/>
      <c r="C50" s="180"/>
      <c r="D50" s="29">
        <v>1</v>
      </c>
      <c r="E50" s="30">
        <v>2</v>
      </c>
      <c r="F50" s="30">
        <v>3</v>
      </c>
      <c r="G50" s="56">
        <v>4</v>
      </c>
      <c r="H50" s="29">
        <v>5</v>
      </c>
      <c r="I50" s="77">
        <v>6</v>
      </c>
      <c r="J50" s="30">
        <v>7</v>
      </c>
      <c r="K50" s="30">
        <v>8</v>
      </c>
      <c r="L50" s="30">
        <v>9</v>
      </c>
      <c r="M50" s="30">
        <v>10</v>
      </c>
      <c r="N50" s="56">
        <v>11</v>
      </c>
      <c r="O50" s="29">
        <v>12</v>
      </c>
      <c r="P50" s="30">
        <v>13</v>
      </c>
      <c r="Q50" s="30">
        <v>14</v>
      </c>
      <c r="R50" s="30">
        <v>15</v>
      </c>
      <c r="S50" s="30">
        <v>16</v>
      </c>
      <c r="T50" s="30">
        <v>17</v>
      </c>
      <c r="U50" s="56">
        <v>18</v>
      </c>
      <c r="V50" s="29">
        <v>19</v>
      </c>
      <c r="W50" s="30">
        <v>20</v>
      </c>
      <c r="X50" s="30">
        <v>21</v>
      </c>
      <c r="Y50" s="30">
        <v>22</v>
      </c>
      <c r="Z50" s="30">
        <v>23</v>
      </c>
      <c r="AA50" s="30">
        <v>24</v>
      </c>
      <c r="AB50" s="56">
        <v>25</v>
      </c>
      <c r="AC50" s="29">
        <v>26</v>
      </c>
      <c r="AD50" s="30">
        <v>27</v>
      </c>
      <c r="AE50" s="30">
        <v>28</v>
      </c>
      <c r="AF50" s="30">
        <v>29</v>
      </c>
      <c r="AG50" s="56">
        <v>30</v>
      </c>
      <c r="AH50" s="137"/>
      <c r="AI50" s="31"/>
      <c r="AJ50" s="6"/>
      <c r="AK50" s="192"/>
      <c r="AL50" s="193"/>
      <c r="AM50" s="226"/>
      <c r="AN50" s="182"/>
    </row>
    <row r="51" spans="1:40" s="175" customFormat="1" ht="25.5" customHeight="1" x14ac:dyDescent="0.25">
      <c r="A51" s="24">
        <v>1</v>
      </c>
      <c r="B51" s="213" t="s">
        <v>28</v>
      </c>
      <c r="C51" s="32" t="s">
        <v>1</v>
      </c>
      <c r="D51" s="33"/>
      <c r="E51" s="34"/>
      <c r="F51" s="35"/>
      <c r="G51" s="152"/>
      <c r="H51" s="33"/>
      <c r="I51" s="34"/>
      <c r="J51" s="34"/>
      <c r="K51" s="34"/>
      <c r="L51" s="34"/>
      <c r="M51" s="35"/>
      <c r="N51" s="152"/>
      <c r="O51" s="33"/>
      <c r="P51" s="34"/>
      <c r="Q51" s="34"/>
      <c r="R51" s="34"/>
      <c r="S51" s="34"/>
      <c r="T51" s="35"/>
      <c r="U51" s="152"/>
      <c r="V51" s="33"/>
      <c r="W51" s="34"/>
      <c r="X51" s="34"/>
      <c r="Y51" s="34"/>
      <c r="Z51" s="34"/>
      <c r="AA51" s="35"/>
      <c r="AB51" s="152"/>
      <c r="AC51" s="33"/>
      <c r="AD51" s="34"/>
      <c r="AE51" s="34"/>
      <c r="AF51" s="34"/>
      <c r="AG51" s="73"/>
      <c r="AH51" s="138"/>
      <c r="AI51" s="83">
        <f>SUM(D51:AH51)</f>
        <v>0</v>
      </c>
      <c r="AJ51" s="6"/>
      <c r="AK51" s="184">
        <f>AI51+AI52+AI57+AI58+AI59+AI53</f>
        <v>0</v>
      </c>
      <c r="AL51" s="185"/>
      <c r="AM51" s="82">
        <v>22</v>
      </c>
      <c r="AN51" s="182"/>
    </row>
    <row r="52" spans="1:40" s="175" customFormat="1" ht="25.5" customHeight="1" x14ac:dyDescent="0.25">
      <c r="A52" s="24">
        <v>2</v>
      </c>
      <c r="B52" s="214" t="s">
        <v>29</v>
      </c>
      <c r="C52" s="32" t="s">
        <v>2</v>
      </c>
      <c r="D52" s="33"/>
      <c r="E52" s="34"/>
      <c r="F52" s="34"/>
      <c r="G52" s="37"/>
      <c r="H52" s="33"/>
      <c r="I52" s="34"/>
      <c r="J52" s="34"/>
      <c r="K52" s="34"/>
      <c r="L52" s="34"/>
      <c r="M52" s="34"/>
      <c r="N52" s="37"/>
      <c r="O52" s="33"/>
      <c r="P52" s="34"/>
      <c r="Q52" s="34"/>
      <c r="R52" s="34"/>
      <c r="S52" s="34"/>
      <c r="T52" s="34"/>
      <c r="U52" s="37"/>
      <c r="V52" s="33"/>
      <c r="W52" s="34"/>
      <c r="X52" s="34"/>
      <c r="Y52" s="34"/>
      <c r="Z52" s="34"/>
      <c r="AA52" s="34"/>
      <c r="AB52" s="37"/>
      <c r="AC52" s="33"/>
      <c r="AD52" s="34"/>
      <c r="AE52" s="34"/>
      <c r="AF52" s="34"/>
      <c r="AG52" s="73"/>
      <c r="AH52" s="138"/>
      <c r="AI52" s="84">
        <f>SUM(D52:AH52)</f>
        <v>0</v>
      </c>
      <c r="AJ52" s="6"/>
      <c r="AK52" s="186"/>
      <c r="AL52" s="187"/>
      <c r="AM52" s="79"/>
      <c r="AN52" s="182"/>
    </row>
    <row r="53" spans="1:40" s="175" customFormat="1" ht="38.25" x14ac:dyDescent="0.25">
      <c r="A53" s="24">
        <v>3</v>
      </c>
      <c r="B53" s="214" t="s">
        <v>30</v>
      </c>
      <c r="C53" s="39" t="s">
        <v>1</v>
      </c>
      <c r="D53" s="33"/>
      <c r="E53" s="34"/>
      <c r="F53" s="40"/>
      <c r="G53" s="37"/>
      <c r="H53" s="33"/>
      <c r="I53" s="34"/>
      <c r="J53" s="34"/>
      <c r="K53" s="34"/>
      <c r="L53" s="34"/>
      <c r="M53" s="40"/>
      <c r="N53" s="37"/>
      <c r="O53" s="33"/>
      <c r="P53" s="34"/>
      <c r="Q53" s="34"/>
      <c r="R53" s="34"/>
      <c r="S53" s="34"/>
      <c r="T53" s="40"/>
      <c r="U53" s="37"/>
      <c r="V53" s="33"/>
      <c r="W53" s="34"/>
      <c r="X53" s="34"/>
      <c r="Y53" s="34"/>
      <c r="Z53" s="34"/>
      <c r="AA53" s="40"/>
      <c r="AB53" s="37"/>
      <c r="AC53" s="33"/>
      <c r="AD53" s="34"/>
      <c r="AE53" s="34"/>
      <c r="AF53" s="34"/>
      <c r="AG53" s="73"/>
      <c r="AH53" s="138"/>
      <c r="AI53" s="84">
        <f>SUM(D53:AH53)</f>
        <v>0</v>
      </c>
      <c r="AJ53" s="6"/>
      <c r="AK53" s="188"/>
      <c r="AL53" s="189"/>
      <c r="AM53" s="227" t="s">
        <v>122</v>
      </c>
      <c r="AN53" s="183"/>
    </row>
    <row r="54" spans="1:40" ht="25.5" customHeight="1" x14ac:dyDescent="0.25">
      <c r="A54" s="24">
        <v>4</v>
      </c>
      <c r="B54" s="214" t="s">
        <v>31</v>
      </c>
      <c r="C54" s="39"/>
      <c r="D54" s="33"/>
      <c r="E54" s="34"/>
      <c r="F54" s="40"/>
      <c r="G54" s="215">
        <f>SUM(D51:G51)+SUM(D53:G53)+SUM(AF39:AH39)+SUM(AF41:AH41)</f>
        <v>0</v>
      </c>
      <c r="H54" s="33"/>
      <c r="I54" s="34"/>
      <c r="J54" s="34"/>
      <c r="K54" s="34"/>
      <c r="L54" s="34"/>
      <c r="M54" s="40"/>
      <c r="N54" s="215">
        <f>SUM(H51:N51)+SUM(H53:N53)</f>
        <v>0</v>
      </c>
      <c r="O54" s="33"/>
      <c r="P54" s="34"/>
      <c r="Q54" s="34"/>
      <c r="R54" s="34"/>
      <c r="S54" s="34"/>
      <c r="T54" s="40"/>
      <c r="U54" s="215">
        <f>SUM(O51:U51)+SUM(O53:U53)</f>
        <v>0</v>
      </c>
      <c r="V54" s="33"/>
      <c r="W54" s="34"/>
      <c r="X54" s="34"/>
      <c r="Y54" s="34"/>
      <c r="Z54" s="34"/>
      <c r="AA54" s="40"/>
      <c r="AB54" s="215">
        <f>SUM(V51:AB51)+SUM(V53:AB53)</f>
        <v>0</v>
      </c>
      <c r="AC54" s="33"/>
      <c r="AD54" s="34"/>
      <c r="AE54" s="34"/>
      <c r="AF54" s="34"/>
      <c r="AG54" s="73"/>
      <c r="AH54" s="138"/>
      <c r="AI54" s="38">
        <f>G54+N54+U54+AB54</f>
        <v>0</v>
      </c>
      <c r="AJ54" s="6"/>
      <c r="AK54" s="228" t="s">
        <v>123</v>
      </c>
      <c r="AL54" s="234" t="s">
        <v>124</v>
      </c>
      <c r="AM54" s="36">
        <f>(AM51*8.2)/100*C11</f>
        <v>180.39999999999998</v>
      </c>
      <c r="AN54" s="173" t="s">
        <v>125</v>
      </c>
    </row>
    <row r="55" spans="1:40" ht="25.5" customHeight="1" x14ac:dyDescent="0.25">
      <c r="A55" s="24">
        <v>5</v>
      </c>
      <c r="B55" s="214" t="s">
        <v>32</v>
      </c>
      <c r="C55" s="41"/>
      <c r="D55" s="33"/>
      <c r="E55" s="34"/>
      <c r="F55" s="40"/>
      <c r="G55" s="215">
        <f>SUM(D51:G51)+SUM(D52:G53)+SUM(AF39:AH39)+SUM(AF40:AH41)</f>
        <v>0</v>
      </c>
      <c r="H55" s="33"/>
      <c r="I55" s="34"/>
      <c r="J55" s="34"/>
      <c r="K55" s="34"/>
      <c r="L55" s="34"/>
      <c r="M55" s="40"/>
      <c r="N55" s="215">
        <f>SUM(H51:N51)+SUM(H52:N53)</f>
        <v>0</v>
      </c>
      <c r="O55" s="33"/>
      <c r="P55" s="34"/>
      <c r="Q55" s="34"/>
      <c r="R55" s="34"/>
      <c r="S55" s="34"/>
      <c r="T55" s="40"/>
      <c r="U55" s="215">
        <f>SUM(O51:U51)+SUM(O52:U53)</f>
        <v>0</v>
      </c>
      <c r="V55" s="33"/>
      <c r="W55" s="34"/>
      <c r="X55" s="34"/>
      <c r="Y55" s="34"/>
      <c r="Z55" s="34"/>
      <c r="AA55" s="40"/>
      <c r="AB55" s="215">
        <f>SUM(V51:AB51)+SUM(V52:AB53)</f>
        <v>0</v>
      </c>
      <c r="AC55" s="33"/>
      <c r="AD55" s="34"/>
      <c r="AE55" s="34"/>
      <c r="AF55" s="34"/>
      <c r="AG55" s="73"/>
      <c r="AH55" s="138"/>
      <c r="AI55" s="38">
        <f t="shared" ref="AI55:AI59" si="9">G55+N55+U55+AB55</f>
        <v>0</v>
      </c>
      <c r="AJ55" s="6"/>
      <c r="AK55" s="230"/>
      <c r="AL55" s="235"/>
      <c r="AM55" s="72"/>
      <c r="AN55" s="172">
        <f>AK51-AM54</f>
        <v>-180.39999999999998</v>
      </c>
    </row>
    <row r="56" spans="1:40" ht="25.5" customHeight="1" x14ac:dyDescent="0.25">
      <c r="A56" s="24">
        <v>6</v>
      </c>
      <c r="B56" s="214" t="s">
        <v>33</v>
      </c>
      <c r="C56" s="42"/>
      <c r="D56" s="102"/>
      <c r="E56" s="74"/>
      <c r="F56" s="34"/>
      <c r="G56" s="73"/>
      <c r="H56" s="33"/>
      <c r="I56" s="34"/>
      <c r="J56" s="34"/>
      <c r="K56" s="34"/>
      <c r="L56" s="34"/>
      <c r="M56" s="34"/>
      <c r="N56" s="73"/>
      <c r="O56" s="33"/>
      <c r="P56" s="34"/>
      <c r="Q56" s="34"/>
      <c r="R56" s="34"/>
      <c r="S56" s="34"/>
      <c r="T56" s="34"/>
      <c r="U56" s="73"/>
      <c r="V56" s="33"/>
      <c r="W56" s="34"/>
      <c r="X56" s="34"/>
      <c r="Y56" s="34"/>
      <c r="Z56" s="34"/>
      <c r="AA56" s="34"/>
      <c r="AB56" s="73"/>
      <c r="AC56" s="33"/>
      <c r="AD56" s="34"/>
      <c r="AE56" s="34"/>
      <c r="AF56" s="74"/>
      <c r="AG56" s="94"/>
      <c r="AH56" s="138"/>
      <c r="AI56" s="163"/>
      <c r="AJ56" s="6"/>
      <c r="AK56" s="230"/>
      <c r="AL56" s="235"/>
      <c r="AM56" s="72"/>
      <c r="AN56" s="45"/>
    </row>
    <row r="57" spans="1:40" ht="25.5" customHeight="1" x14ac:dyDescent="0.25">
      <c r="A57" s="24">
        <v>7</v>
      </c>
      <c r="B57" s="114" t="s">
        <v>34</v>
      </c>
      <c r="C57" s="42" t="s">
        <v>3</v>
      </c>
      <c r="D57" s="43"/>
      <c r="E57" s="44"/>
      <c r="F57" s="88"/>
      <c r="G57" s="216">
        <f>SUM(D57:F57)+SUM(AF45:AH45)</f>
        <v>0</v>
      </c>
      <c r="H57" s="43"/>
      <c r="I57" s="44"/>
      <c r="J57" s="44"/>
      <c r="K57" s="44"/>
      <c r="L57" s="44"/>
      <c r="M57" s="88"/>
      <c r="N57" s="216">
        <f>SUM(H57:M57)</f>
        <v>0</v>
      </c>
      <c r="O57" s="43"/>
      <c r="P57" s="44"/>
      <c r="Q57" s="44"/>
      <c r="R57" s="44"/>
      <c r="S57" s="44"/>
      <c r="T57" s="88"/>
      <c r="U57" s="216">
        <f>SUM(O57:T57)</f>
        <v>0</v>
      </c>
      <c r="V57" s="43"/>
      <c r="W57" s="44"/>
      <c r="X57" s="44"/>
      <c r="Y57" s="44"/>
      <c r="Z57" s="44"/>
      <c r="AA57" s="88"/>
      <c r="AB57" s="216">
        <f>SUM(V57:AA57)</f>
        <v>0</v>
      </c>
      <c r="AC57" s="43"/>
      <c r="AD57" s="44"/>
      <c r="AE57" s="44"/>
      <c r="AF57" s="44"/>
      <c r="AG57" s="95"/>
      <c r="AH57" s="139"/>
      <c r="AI57" s="38">
        <f t="shared" si="9"/>
        <v>0</v>
      </c>
      <c r="AJ57" s="6"/>
      <c r="AK57" s="230"/>
      <c r="AL57" s="235"/>
      <c r="AM57" s="72"/>
      <c r="AN57" s="71"/>
    </row>
    <row r="58" spans="1:40" ht="25.5" customHeight="1" x14ac:dyDescent="0.25">
      <c r="A58" s="24">
        <v>8</v>
      </c>
      <c r="B58" s="114" t="s">
        <v>35</v>
      </c>
      <c r="C58" s="42" t="s">
        <v>3</v>
      </c>
      <c r="D58" s="43"/>
      <c r="E58" s="44"/>
      <c r="F58" s="88"/>
      <c r="G58" s="216">
        <f>SUM(D58:F58)+SUM(AF46:AH46)</f>
        <v>0</v>
      </c>
      <c r="H58" s="43"/>
      <c r="I58" s="44"/>
      <c r="J58" s="44"/>
      <c r="K58" s="44"/>
      <c r="L58" s="44"/>
      <c r="M58" s="88"/>
      <c r="N58" s="216">
        <f>SUM(H58:M58)</f>
        <v>0</v>
      </c>
      <c r="O58" s="43"/>
      <c r="P58" s="44"/>
      <c r="Q58" s="44"/>
      <c r="R58" s="44"/>
      <c r="S58" s="44"/>
      <c r="T58" s="88"/>
      <c r="U58" s="216">
        <f>SUM(O58:T58)</f>
        <v>0</v>
      </c>
      <c r="V58" s="43"/>
      <c r="W58" s="44"/>
      <c r="X58" s="44"/>
      <c r="Y58" s="44"/>
      <c r="Z58" s="44"/>
      <c r="AA58" s="88"/>
      <c r="AB58" s="216">
        <f>SUM(V58:AA58)</f>
        <v>0</v>
      </c>
      <c r="AC58" s="43"/>
      <c r="AD58" s="44"/>
      <c r="AE58" s="44"/>
      <c r="AF58" s="44"/>
      <c r="AG58" s="95"/>
      <c r="AH58" s="139"/>
      <c r="AI58" s="38">
        <f>G58+N58+U58+AB58</f>
        <v>0</v>
      </c>
      <c r="AJ58" s="6"/>
      <c r="AK58" s="232"/>
      <c r="AL58" s="236"/>
      <c r="AM58" s="72"/>
      <c r="AN58" s="45" t="s">
        <v>126</v>
      </c>
    </row>
    <row r="59" spans="1:40" ht="25.5" customHeight="1" thickBot="1" x14ac:dyDescent="0.3">
      <c r="A59" s="24">
        <v>9</v>
      </c>
      <c r="B59" s="217" t="s">
        <v>36</v>
      </c>
      <c r="C59" s="46" t="s">
        <v>3</v>
      </c>
      <c r="D59" s="47"/>
      <c r="E59" s="48"/>
      <c r="F59" s="48"/>
      <c r="G59" s="216">
        <f>SUM(D59:F59)+SUM(AF47:AH47)</f>
        <v>0</v>
      </c>
      <c r="H59" s="47"/>
      <c r="I59" s="158"/>
      <c r="J59" s="48"/>
      <c r="K59" s="48"/>
      <c r="L59" s="48"/>
      <c r="M59" s="48"/>
      <c r="N59" s="218">
        <f>SUM(H59:M59)</f>
        <v>0</v>
      </c>
      <c r="O59" s="47"/>
      <c r="P59" s="48"/>
      <c r="Q59" s="48"/>
      <c r="R59" s="48"/>
      <c r="S59" s="48"/>
      <c r="T59" s="48"/>
      <c r="U59" s="218">
        <f>SUM(O59:T59)</f>
        <v>0</v>
      </c>
      <c r="V59" s="47"/>
      <c r="W59" s="48"/>
      <c r="X59" s="48"/>
      <c r="Y59" s="48"/>
      <c r="Z59" s="48"/>
      <c r="AA59" s="48"/>
      <c r="AB59" s="218">
        <f>SUM(V59:AA59)</f>
        <v>0</v>
      </c>
      <c r="AC59" s="47"/>
      <c r="AD59" s="48"/>
      <c r="AE59" s="48"/>
      <c r="AF59" s="48"/>
      <c r="AG59" s="96"/>
      <c r="AH59" s="140"/>
      <c r="AI59" s="38">
        <f t="shared" si="9"/>
        <v>0</v>
      </c>
      <c r="AJ59" s="6"/>
      <c r="AK59" s="49">
        <f>AK39+AK51+AK27+AK15</f>
        <v>0</v>
      </c>
      <c r="AL59" s="50">
        <f>AM18+AM30+AM42+AM54</f>
        <v>705.19999999999993</v>
      </c>
      <c r="AM59" s="51"/>
      <c r="AN59" s="52">
        <f>AK59-AL59+$AN$15</f>
        <v>-705.19999999999993</v>
      </c>
    </row>
    <row r="60" spans="1:40" ht="13.5" thickBot="1" x14ac:dyDescent="0.3">
      <c r="B60" s="125"/>
      <c r="C60" s="53"/>
      <c r="AI60" s="54"/>
      <c r="AK60" s="119"/>
      <c r="AL60" s="119"/>
    </row>
    <row r="61" spans="1:40" ht="13.5" customHeight="1" thickBot="1" x14ac:dyDescent="0.3">
      <c r="A61" s="24"/>
      <c r="B61" s="211" t="s">
        <v>6</v>
      </c>
      <c r="C61" s="179" t="s">
        <v>47</v>
      </c>
      <c r="D61" s="25" t="s">
        <v>64</v>
      </c>
      <c r="E61" s="26"/>
      <c r="F61" s="25" t="s">
        <v>65</v>
      </c>
      <c r="G61" s="26"/>
      <c r="H61" s="26"/>
      <c r="I61" s="26"/>
      <c r="J61" s="26"/>
      <c r="K61" s="26"/>
      <c r="L61" s="26"/>
      <c r="M61" s="25" t="s">
        <v>66</v>
      </c>
      <c r="N61" s="26"/>
      <c r="O61" s="26"/>
      <c r="P61" s="26"/>
      <c r="Q61" s="26"/>
      <c r="R61" s="26"/>
      <c r="S61" s="55"/>
      <c r="T61" s="25" t="s">
        <v>67</v>
      </c>
      <c r="U61" s="26"/>
      <c r="V61" s="26"/>
      <c r="W61" s="26"/>
      <c r="X61" s="26"/>
      <c r="Y61" s="26"/>
      <c r="Z61" s="55"/>
      <c r="AA61" s="25" t="s">
        <v>68</v>
      </c>
      <c r="AB61" s="26"/>
      <c r="AC61" s="26"/>
      <c r="AD61" s="26"/>
      <c r="AE61" s="26"/>
      <c r="AF61" s="26"/>
      <c r="AG61" s="55"/>
      <c r="AH61" s="113" t="s">
        <v>69</v>
      </c>
      <c r="AI61" s="89" t="s">
        <v>0</v>
      </c>
      <c r="AJ61" s="6"/>
      <c r="AK61" s="190" t="s">
        <v>7</v>
      </c>
      <c r="AL61" s="191"/>
      <c r="AM61" s="225" t="s">
        <v>102</v>
      </c>
      <c r="AN61" s="181"/>
    </row>
    <row r="62" spans="1:40" ht="13.5" thickBot="1" x14ac:dyDescent="0.3">
      <c r="A62" s="24"/>
      <c r="B62" s="212"/>
      <c r="C62" s="180"/>
      <c r="D62" s="29">
        <v>1</v>
      </c>
      <c r="E62" s="56">
        <v>2</v>
      </c>
      <c r="F62" s="29">
        <v>3</v>
      </c>
      <c r="G62" s="30">
        <v>4</v>
      </c>
      <c r="H62" s="30">
        <v>5</v>
      </c>
      <c r="I62" s="30">
        <v>6</v>
      </c>
      <c r="J62" s="30">
        <v>7</v>
      </c>
      <c r="K62" s="30">
        <v>8</v>
      </c>
      <c r="L62" s="56">
        <v>9</v>
      </c>
      <c r="M62" s="29">
        <v>10</v>
      </c>
      <c r="N62" s="30">
        <v>11</v>
      </c>
      <c r="O62" s="30">
        <v>12</v>
      </c>
      <c r="P62" s="30">
        <v>13</v>
      </c>
      <c r="Q62" s="30">
        <v>14</v>
      </c>
      <c r="R62" s="30">
        <v>15</v>
      </c>
      <c r="S62" s="56">
        <v>16</v>
      </c>
      <c r="T62" s="29">
        <v>17</v>
      </c>
      <c r="U62" s="30">
        <v>18</v>
      </c>
      <c r="V62" s="30">
        <v>19</v>
      </c>
      <c r="W62" s="30">
        <v>20</v>
      </c>
      <c r="X62" s="30">
        <v>21</v>
      </c>
      <c r="Y62" s="30">
        <v>22</v>
      </c>
      <c r="Z62" s="56">
        <v>23</v>
      </c>
      <c r="AA62" s="29">
        <v>24</v>
      </c>
      <c r="AB62" s="30">
        <v>25</v>
      </c>
      <c r="AC62" s="30">
        <v>26</v>
      </c>
      <c r="AD62" s="30">
        <v>27</v>
      </c>
      <c r="AE62" s="30">
        <v>28</v>
      </c>
      <c r="AF62" s="30">
        <v>29</v>
      </c>
      <c r="AG62" s="56">
        <v>30</v>
      </c>
      <c r="AH62" s="114">
        <v>31</v>
      </c>
      <c r="AI62" s="90"/>
      <c r="AJ62" s="6"/>
      <c r="AK62" s="192"/>
      <c r="AL62" s="193"/>
      <c r="AM62" s="226"/>
      <c r="AN62" s="182"/>
    </row>
    <row r="63" spans="1:40" s="175" customFormat="1" ht="25.5" customHeight="1" x14ac:dyDescent="0.25">
      <c r="A63" s="24">
        <v>1</v>
      </c>
      <c r="B63" s="213" t="s">
        <v>28</v>
      </c>
      <c r="C63" s="97" t="s">
        <v>1</v>
      </c>
      <c r="D63" s="159"/>
      <c r="E63" s="60"/>
      <c r="F63" s="33"/>
      <c r="G63" s="34"/>
      <c r="H63" s="34"/>
      <c r="I63" s="34"/>
      <c r="J63" s="34"/>
      <c r="K63" s="58"/>
      <c r="L63" s="60"/>
      <c r="M63" s="33"/>
      <c r="N63" s="34"/>
      <c r="O63" s="34"/>
      <c r="P63" s="34"/>
      <c r="Q63" s="34"/>
      <c r="R63" s="58"/>
      <c r="S63" s="60"/>
      <c r="T63" s="33"/>
      <c r="U63" s="34"/>
      <c r="V63" s="34"/>
      <c r="W63" s="34"/>
      <c r="X63" s="34"/>
      <c r="Y63" s="58"/>
      <c r="Z63" s="60"/>
      <c r="AA63" s="33"/>
      <c r="AB63" s="34"/>
      <c r="AC63" s="34"/>
      <c r="AD63" s="34"/>
      <c r="AE63" s="34"/>
      <c r="AF63" s="58"/>
      <c r="AG63" s="60"/>
      <c r="AH63" s="116"/>
      <c r="AI63" s="107">
        <f>SUM(D63:AH63)</f>
        <v>0</v>
      </c>
      <c r="AJ63" s="6"/>
      <c r="AK63" s="184">
        <f>AI63+AI64+AI69+AI70+AI71+AI65</f>
        <v>0</v>
      </c>
      <c r="AL63" s="185"/>
      <c r="AM63" s="82">
        <v>21</v>
      </c>
      <c r="AN63" s="182"/>
    </row>
    <row r="64" spans="1:40" s="175" customFormat="1" ht="25.5" customHeight="1" x14ac:dyDescent="0.25">
      <c r="A64" s="24">
        <v>2</v>
      </c>
      <c r="B64" s="214" t="s">
        <v>29</v>
      </c>
      <c r="C64" s="97" t="s">
        <v>2</v>
      </c>
      <c r="D64" s="59"/>
      <c r="E64" s="105"/>
      <c r="F64" s="59"/>
      <c r="G64" s="57"/>
      <c r="H64" s="57"/>
      <c r="I64" s="57"/>
      <c r="J64" s="57"/>
      <c r="K64" s="57"/>
      <c r="L64" s="105"/>
      <c r="M64" s="59"/>
      <c r="N64" s="57"/>
      <c r="O64" s="57"/>
      <c r="P64" s="57"/>
      <c r="Q64" s="57"/>
      <c r="R64" s="57"/>
      <c r="S64" s="105"/>
      <c r="T64" s="59"/>
      <c r="U64" s="57"/>
      <c r="V64" s="57"/>
      <c r="W64" s="57"/>
      <c r="X64" s="57"/>
      <c r="Y64" s="57"/>
      <c r="Z64" s="105"/>
      <c r="AA64" s="59"/>
      <c r="AB64" s="57"/>
      <c r="AC64" s="57"/>
      <c r="AD64" s="57"/>
      <c r="AE64" s="57"/>
      <c r="AF64" s="57"/>
      <c r="AG64" s="105"/>
      <c r="AH64" s="118"/>
      <c r="AI64" s="108">
        <f>SUM(D64:AH64)</f>
        <v>0</v>
      </c>
      <c r="AJ64" s="6"/>
      <c r="AK64" s="186"/>
      <c r="AL64" s="187"/>
      <c r="AM64" s="79"/>
      <c r="AN64" s="182"/>
    </row>
    <row r="65" spans="1:40" s="175" customFormat="1" ht="38.25" x14ac:dyDescent="0.25">
      <c r="A65" s="24">
        <v>3</v>
      </c>
      <c r="B65" s="214" t="s">
        <v>30</v>
      </c>
      <c r="C65" s="98" t="s">
        <v>1</v>
      </c>
      <c r="D65" s="59"/>
      <c r="E65" s="105"/>
      <c r="F65" s="160"/>
      <c r="G65" s="57"/>
      <c r="H65" s="57"/>
      <c r="I65" s="57"/>
      <c r="J65" s="63"/>
      <c r="K65" s="57"/>
      <c r="L65" s="105"/>
      <c r="M65" s="160"/>
      <c r="N65" s="57"/>
      <c r="O65" s="57"/>
      <c r="P65" s="57"/>
      <c r="Q65" s="63"/>
      <c r="R65" s="57"/>
      <c r="S65" s="105"/>
      <c r="T65" s="160"/>
      <c r="U65" s="57"/>
      <c r="V65" s="57"/>
      <c r="W65" s="57"/>
      <c r="X65" s="63"/>
      <c r="Y65" s="57"/>
      <c r="Z65" s="105"/>
      <c r="AA65" s="160"/>
      <c r="AB65" s="57"/>
      <c r="AC65" s="57"/>
      <c r="AD65" s="57"/>
      <c r="AE65" s="57"/>
      <c r="AF65" s="57"/>
      <c r="AG65" s="105"/>
      <c r="AH65" s="146"/>
      <c r="AI65" s="108">
        <f>SUM(D65:AH65)</f>
        <v>0</v>
      </c>
      <c r="AJ65" s="6"/>
      <c r="AK65" s="188"/>
      <c r="AL65" s="189"/>
      <c r="AM65" s="227" t="s">
        <v>127</v>
      </c>
      <c r="AN65" s="183"/>
    </row>
    <row r="66" spans="1:40" ht="25.5" customHeight="1" x14ac:dyDescent="0.25">
      <c r="A66" s="24">
        <v>4</v>
      </c>
      <c r="B66" s="214" t="s">
        <v>31</v>
      </c>
      <c r="C66" s="98"/>
      <c r="D66" s="59"/>
      <c r="E66" s="215">
        <f>SUM(D63:E63)+SUM(D65:E65)+SUM(AC51:AG51)+SUM(AC53:AG53)</f>
        <v>0</v>
      </c>
      <c r="F66" s="160"/>
      <c r="G66" s="57"/>
      <c r="H66" s="57"/>
      <c r="I66" s="57"/>
      <c r="J66" s="63"/>
      <c r="K66" s="57"/>
      <c r="L66" s="215">
        <f>SUM(F63:L63)+SUM(F65:L65)</f>
        <v>0</v>
      </c>
      <c r="M66" s="160"/>
      <c r="N66" s="57"/>
      <c r="O66" s="57"/>
      <c r="P66" s="57"/>
      <c r="Q66" s="63"/>
      <c r="R66" s="57"/>
      <c r="S66" s="215">
        <f>SUM(M63:S63)+SUM(M65:S65)</f>
        <v>0</v>
      </c>
      <c r="T66" s="160"/>
      <c r="U66" s="57"/>
      <c r="V66" s="57"/>
      <c r="W66" s="57"/>
      <c r="X66" s="63"/>
      <c r="Y66" s="57"/>
      <c r="Z66" s="215">
        <f>SUM(T63:Z63)+SUM(T65:Z65)</f>
        <v>0</v>
      </c>
      <c r="AA66" s="160"/>
      <c r="AB66" s="57"/>
      <c r="AC66" s="57"/>
      <c r="AD66" s="57"/>
      <c r="AE66" s="57"/>
      <c r="AF66" s="57"/>
      <c r="AG66" s="215">
        <f>SUM(AA63:AG63)+SUM(AA65:AG65)</f>
        <v>0</v>
      </c>
      <c r="AH66" s="146"/>
      <c r="AI66" s="109">
        <f>E66+L66+S66+Z66+AG66</f>
        <v>0</v>
      </c>
      <c r="AJ66" s="6"/>
      <c r="AK66" s="228" t="s">
        <v>128</v>
      </c>
      <c r="AL66" s="234" t="s">
        <v>129</v>
      </c>
      <c r="AM66" s="36">
        <f>(AM63*8.2)/100*C11</f>
        <v>172.2</v>
      </c>
      <c r="AN66" s="173" t="s">
        <v>8</v>
      </c>
    </row>
    <row r="67" spans="1:40" ht="25.5" customHeight="1" x14ac:dyDescent="0.25">
      <c r="A67" s="24">
        <v>5</v>
      </c>
      <c r="B67" s="214" t="s">
        <v>32</v>
      </c>
      <c r="C67" s="99"/>
      <c r="D67" s="59"/>
      <c r="E67" s="215">
        <f>SUM(D63:E63)+SUM(D64:E65)+SUM(AC51:AG51)+SUM(AC52:AG53)</f>
        <v>0</v>
      </c>
      <c r="F67" s="59"/>
      <c r="G67" s="57"/>
      <c r="H67" s="57"/>
      <c r="I67" s="57"/>
      <c r="J67" s="57"/>
      <c r="K67" s="57"/>
      <c r="L67" s="215">
        <f>SUM(F63:L63)+SUM(F64:L65)</f>
        <v>0</v>
      </c>
      <c r="M67" s="59"/>
      <c r="N67" s="57"/>
      <c r="O67" s="57"/>
      <c r="P67" s="57"/>
      <c r="Q67" s="57"/>
      <c r="R67" s="57"/>
      <c r="S67" s="215">
        <f>SUM(M63:S63)+SUM(M64:S65)</f>
        <v>0</v>
      </c>
      <c r="T67" s="59"/>
      <c r="U67" s="57"/>
      <c r="V67" s="57"/>
      <c r="W67" s="57"/>
      <c r="X67" s="57"/>
      <c r="Y67" s="57"/>
      <c r="Z67" s="215">
        <f>SUM(T63:Z63)+SUM(T64:Z65)</f>
        <v>0</v>
      </c>
      <c r="AA67" s="59"/>
      <c r="AB67" s="57"/>
      <c r="AC67" s="57"/>
      <c r="AD67" s="57"/>
      <c r="AE67" s="57"/>
      <c r="AF67" s="57"/>
      <c r="AG67" s="215">
        <f>SUM(AA63:AG63)+SUM(AA64:AG65)</f>
        <v>0</v>
      </c>
      <c r="AH67" s="118"/>
      <c r="AI67" s="109">
        <f t="shared" ref="AI67:AI71" si="10">E67+L67+S67+Z67+AG67</f>
        <v>0</v>
      </c>
      <c r="AJ67" s="6"/>
      <c r="AK67" s="230"/>
      <c r="AL67" s="235"/>
      <c r="AM67" s="72"/>
      <c r="AN67" s="172">
        <f>AK63-AM66</f>
        <v>-172.2</v>
      </c>
    </row>
    <row r="68" spans="1:40" ht="25.5" customHeight="1" x14ac:dyDescent="0.25">
      <c r="A68" s="24">
        <v>6</v>
      </c>
      <c r="B68" s="214" t="s">
        <v>33</v>
      </c>
      <c r="C68" s="100"/>
      <c r="D68" s="59"/>
      <c r="E68" s="73"/>
      <c r="F68" s="59"/>
      <c r="G68" s="57"/>
      <c r="H68" s="57"/>
      <c r="I68" s="57"/>
      <c r="J68" s="57"/>
      <c r="K68" s="57"/>
      <c r="L68" s="73"/>
      <c r="M68" s="59"/>
      <c r="N68" s="57"/>
      <c r="O68" s="57"/>
      <c r="P68" s="57"/>
      <c r="Q68" s="57"/>
      <c r="R68" s="57"/>
      <c r="S68" s="73"/>
      <c r="T68" s="59"/>
      <c r="U68" s="57"/>
      <c r="V68" s="57"/>
      <c r="W68" s="57"/>
      <c r="X68" s="57"/>
      <c r="Y68" s="57"/>
      <c r="Z68" s="73"/>
      <c r="AA68" s="59"/>
      <c r="AB68" s="57"/>
      <c r="AC68" s="57"/>
      <c r="AD68" s="57"/>
      <c r="AE68" s="57"/>
      <c r="AF68" s="57"/>
      <c r="AG68" s="73"/>
      <c r="AH68" s="118"/>
      <c r="AI68" s="147"/>
      <c r="AJ68" s="6"/>
      <c r="AK68" s="230"/>
      <c r="AL68" s="235"/>
      <c r="AM68" s="72"/>
      <c r="AN68" s="45"/>
    </row>
    <row r="69" spans="1:40" ht="25.5" customHeight="1" x14ac:dyDescent="0.25">
      <c r="A69" s="24">
        <v>7</v>
      </c>
      <c r="B69" s="114" t="s">
        <v>34</v>
      </c>
      <c r="C69" s="100" t="s">
        <v>3</v>
      </c>
      <c r="D69" s="106"/>
      <c r="E69" s="216">
        <f>SUM(D69)+SUM(AC57:AG57)</f>
        <v>0</v>
      </c>
      <c r="F69" s="106"/>
      <c r="G69" s="103"/>
      <c r="H69" s="103"/>
      <c r="I69" s="103"/>
      <c r="J69" s="103"/>
      <c r="K69" s="103"/>
      <c r="L69" s="216">
        <f>SUM(F69:K69)</f>
        <v>0</v>
      </c>
      <c r="M69" s="106"/>
      <c r="N69" s="103"/>
      <c r="O69" s="103"/>
      <c r="P69" s="103"/>
      <c r="Q69" s="103"/>
      <c r="R69" s="103"/>
      <c r="S69" s="216">
        <f>SUM(M69:R69)</f>
        <v>0</v>
      </c>
      <c r="T69" s="106"/>
      <c r="U69" s="103"/>
      <c r="V69" s="103"/>
      <c r="W69" s="103"/>
      <c r="X69" s="103"/>
      <c r="Y69" s="103"/>
      <c r="Z69" s="216">
        <f>SUM(T69:Y69)</f>
        <v>0</v>
      </c>
      <c r="AA69" s="106"/>
      <c r="AB69" s="103"/>
      <c r="AC69" s="103"/>
      <c r="AD69" s="103"/>
      <c r="AE69" s="103"/>
      <c r="AF69" s="103"/>
      <c r="AG69" s="216">
        <f>SUM(AA69:AF69)</f>
        <v>0</v>
      </c>
      <c r="AH69" s="144"/>
      <c r="AI69" s="109">
        <f t="shared" si="10"/>
        <v>0</v>
      </c>
      <c r="AJ69" s="6"/>
      <c r="AK69" s="230"/>
      <c r="AL69" s="235"/>
      <c r="AM69" s="72"/>
      <c r="AN69" s="71"/>
    </row>
    <row r="70" spans="1:40" ht="25.5" customHeight="1" x14ac:dyDescent="0.25">
      <c r="A70" s="24">
        <v>8</v>
      </c>
      <c r="B70" s="114" t="s">
        <v>35</v>
      </c>
      <c r="C70" s="100" t="s">
        <v>3</v>
      </c>
      <c r="D70" s="106"/>
      <c r="E70" s="216">
        <f>SUM(D70)+SUM(AC58:AG58)</f>
        <v>0</v>
      </c>
      <c r="F70" s="106"/>
      <c r="G70" s="103"/>
      <c r="H70" s="103"/>
      <c r="I70" s="103"/>
      <c r="J70" s="103"/>
      <c r="K70" s="103"/>
      <c r="L70" s="216">
        <f>SUM(F70:K70)</f>
        <v>0</v>
      </c>
      <c r="M70" s="106"/>
      <c r="N70" s="103"/>
      <c r="O70" s="103"/>
      <c r="P70" s="103"/>
      <c r="Q70" s="103"/>
      <c r="R70" s="103"/>
      <c r="S70" s="216">
        <f>SUM(M70:R70)</f>
        <v>0</v>
      </c>
      <c r="T70" s="106"/>
      <c r="U70" s="103"/>
      <c r="V70" s="103"/>
      <c r="W70" s="103"/>
      <c r="X70" s="103"/>
      <c r="Y70" s="103"/>
      <c r="Z70" s="216">
        <f>SUM(T70:Y70)</f>
        <v>0</v>
      </c>
      <c r="AA70" s="106"/>
      <c r="AB70" s="103"/>
      <c r="AC70" s="103"/>
      <c r="AD70" s="103"/>
      <c r="AE70" s="103"/>
      <c r="AF70" s="103"/>
      <c r="AG70" s="216">
        <f>SUM(AA70:AF70)</f>
        <v>0</v>
      </c>
      <c r="AH70" s="144"/>
      <c r="AI70" s="109">
        <f t="shared" si="10"/>
        <v>0</v>
      </c>
      <c r="AJ70" s="6"/>
      <c r="AK70" s="232"/>
      <c r="AL70" s="236"/>
      <c r="AM70" s="72"/>
      <c r="AN70" s="45" t="s">
        <v>130</v>
      </c>
    </row>
    <row r="71" spans="1:40" ht="25.5" customHeight="1" thickBot="1" x14ac:dyDescent="0.3">
      <c r="A71" s="24">
        <v>9</v>
      </c>
      <c r="B71" s="217" t="s">
        <v>36</v>
      </c>
      <c r="C71" s="101" t="s">
        <v>3</v>
      </c>
      <c r="D71" s="65"/>
      <c r="E71" s="216">
        <f>SUM(D71)+SUM(AC59:AG59)</f>
        <v>0</v>
      </c>
      <c r="F71" s="65"/>
      <c r="G71" s="64"/>
      <c r="H71" s="64"/>
      <c r="I71" s="64"/>
      <c r="J71" s="64"/>
      <c r="K71" s="64"/>
      <c r="L71" s="218">
        <f>SUM(F71:K71)</f>
        <v>0</v>
      </c>
      <c r="M71" s="65"/>
      <c r="N71" s="64"/>
      <c r="O71" s="64"/>
      <c r="P71" s="64"/>
      <c r="Q71" s="64"/>
      <c r="R71" s="64"/>
      <c r="S71" s="218">
        <f>SUM(M71:R71)</f>
        <v>0</v>
      </c>
      <c r="T71" s="65"/>
      <c r="U71" s="64"/>
      <c r="V71" s="64"/>
      <c r="W71" s="64"/>
      <c r="X71" s="64"/>
      <c r="Y71" s="64"/>
      <c r="Z71" s="218">
        <f>SUM(T71:Y71)</f>
        <v>0</v>
      </c>
      <c r="AA71" s="65"/>
      <c r="AB71" s="64"/>
      <c r="AC71" s="64"/>
      <c r="AD71" s="64"/>
      <c r="AE71" s="64"/>
      <c r="AF71" s="64"/>
      <c r="AG71" s="218">
        <f>SUM(AA71:AF71)</f>
        <v>0</v>
      </c>
      <c r="AH71" s="145"/>
      <c r="AI71" s="109">
        <f t="shared" si="10"/>
        <v>0</v>
      </c>
      <c r="AJ71" s="6"/>
      <c r="AK71" s="49">
        <f>AK51+AK63+AK39+AK27+AK15</f>
        <v>0</v>
      </c>
      <c r="AL71" s="50">
        <f>AM18+AM30+AM42+AM54+AM66</f>
        <v>877.39999999999986</v>
      </c>
      <c r="AM71" s="51"/>
      <c r="AN71" s="52">
        <f>AK71-AL71+$AN$15</f>
        <v>-877.39999999999986</v>
      </c>
    </row>
    <row r="72" spans="1:40" ht="13.5" thickBot="1" x14ac:dyDescent="0.3">
      <c r="B72" s="125"/>
      <c r="C72" s="53"/>
      <c r="AI72" s="54"/>
      <c r="AK72" s="119"/>
      <c r="AL72" s="119"/>
    </row>
    <row r="73" spans="1:40" ht="13.5" customHeight="1" thickBot="1" x14ac:dyDescent="0.3">
      <c r="A73" s="24"/>
      <c r="B73" s="211" t="s">
        <v>40</v>
      </c>
      <c r="C73" s="179" t="s">
        <v>47</v>
      </c>
      <c r="D73" s="25" t="s">
        <v>69</v>
      </c>
      <c r="E73" s="26"/>
      <c r="F73" s="26"/>
      <c r="G73" s="26"/>
      <c r="H73" s="26"/>
      <c r="I73" s="26"/>
      <c r="J73" s="25" t="s">
        <v>70</v>
      </c>
      <c r="K73" s="26"/>
      <c r="L73" s="26"/>
      <c r="M73" s="26"/>
      <c r="N73" s="26"/>
      <c r="O73" s="26"/>
      <c r="P73" s="26"/>
      <c r="Q73" s="25" t="s">
        <v>71</v>
      </c>
      <c r="R73" s="26"/>
      <c r="S73" s="26"/>
      <c r="T73" s="26"/>
      <c r="U73" s="26"/>
      <c r="V73" s="26"/>
      <c r="W73" s="26"/>
      <c r="X73" s="25" t="s">
        <v>72</v>
      </c>
      <c r="Y73" s="26"/>
      <c r="Z73" s="26"/>
      <c r="AA73" s="26"/>
      <c r="AB73" s="26"/>
      <c r="AC73" s="26"/>
      <c r="AD73" s="26"/>
      <c r="AE73" s="25" t="s">
        <v>73</v>
      </c>
      <c r="AF73" s="26"/>
      <c r="AG73" s="26"/>
      <c r="AH73" s="136"/>
      <c r="AI73" s="27" t="s">
        <v>0</v>
      </c>
      <c r="AJ73" s="6"/>
      <c r="AK73" s="190" t="s">
        <v>131</v>
      </c>
      <c r="AL73" s="191"/>
      <c r="AM73" s="225" t="s">
        <v>102</v>
      </c>
      <c r="AN73" s="181"/>
    </row>
    <row r="74" spans="1:40" ht="13.5" thickBot="1" x14ac:dyDescent="0.3">
      <c r="A74" s="24"/>
      <c r="B74" s="212"/>
      <c r="C74" s="180"/>
      <c r="D74" s="29">
        <v>1</v>
      </c>
      <c r="E74" s="30">
        <v>2</v>
      </c>
      <c r="F74" s="30">
        <v>3</v>
      </c>
      <c r="G74" s="30">
        <v>4</v>
      </c>
      <c r="H74" s="30">
        <v>5</v>
      </c>
      <c r="I74" s="56">
        <v>6</v>
      </c>
      <c r="J74" s="29">
        <v>7</v>
      </c>
      <c r="K74" s="30">
        <v>8</v>
      </c>
      <c r="L74" s="30">
        <v>9</v>
      </c>
      <c r="M74" s="30">
        <v>10</v>
      </c>
      <c r="N74" s="30">
        <v>11</v>
      </c>
      <c r="O74" s="30">
        <v>12</v>
      </c>
      <c r="P74" s="56">
        <v>13</v>
      </c>
      <c r="Q74" s="29">
        <v>14</v>
      </c>
      <c r="R74" s="30">
        <v>15</v>
      </c>
      <c r="S74" s="30">
        <v>16</v>
      </c>
      <c r="T74" s="30">
        <v>17</v>
      </c>
      <c r="U74" s="30">
        <v>18</v>
      </c>
      <c r="V74" s="30">
        <v>19</v>
      </c>
      <c r="W74" s="56">
        <v>20</v>
      </c>
      <c r="X74" s="29">
        <v>21</v>
      </c>
      <c r="Y74" s="30">
        <v>22</v>
      </c>
      <c r="Z74" s="30">
        <v>23</v>
      </c>
      <c r="AA74" s="30">
        <v>24</v>
      </c>
      <c r="AB74" s="30">
        <v>25</v>
      </c>
      <c r="AC74" s="30">
        <v>26</v>
      </c>
      <c r="AD74" s="56">
        <v>27</v>
      </c>
      <c r="AE74" s="29">
        <v>28</v>
      </c>
      <c r="AF74" s="30">
        <v>29</v>
      </c>
      <c r="AG74" s="56">
        <v>30</v>
      </c>
      <c r="AH74" s="137"/>
      <c r="AI74" s="31"/>
      <c r="AJ74" s="6"/>
      <c r="AK74" s="192"/>
      <c r="AL74" s="193"/>
      <c r="AM74" s="226"/>
      <c r="AN74" s="182"/>
    </row>
    <row r="75" spans="1:40" s="175" customFormat="1" ht="25.5" customHeight="1" x14ac:dyDescent="0.25">
      <c r="A75" s="24">
        <v>1</v>
      </c>
      <c r="B75" s="213" t="s">
        <v>28</v>
      </c>
      <c r="C75" s="32" t="s">
        <v>1</v>
      </c>
      <c r="D75" s="33"/>
      <c r="E75" s="34"/>
      <c r="F75" s="34"/>
      <c r="G75" s="34"/>
      <c r="H75" s="58"/>
      <c r="I75" s="60"/>
      <c r="J75" s="33"/>
      <c r="K75" s="34"/>
      <c r="L75" s="34"/>
      <c r="M75" s="34"/>
      <c r="N75" s="34"/>
      <c r="O75" s="58"/>
      <c r="P75" s="60"/>
      <c r="Q75" s="33"/>
      <c r="R75" s="34"/>
      <c r="S75" s="34"/>
      <c r="T75" s="34"/>
      <c r="U75" s="34"/>
      <c r="V75" s="58"/>
      <c r="W75" s="60"/>
      <c r="X75" s="33"/>
      <c r="Y75" s="34"/>
      <c r="Z75" s="34"/>
      <c r="AA75" s="34"/>
      <c r="AB75" s="34"/>
      <c r="AC75" s="58"/>
      <c r="AD75" s="60"/>
      <c r="AE75" s="33"/>
      <c r="AF75" s="34"/>
      <c r="AG75" s="73"/>
      <c r="AH75" s="138"/>
      <c r="AI75" s="85">
        <f>SUM(D75:AH75)</f>
        <v>0</v>
      </c>
      <c r="AJ75" s="6"/>
      <c r="AK75" s="184">
        <f>AI75+AI76+AI81+AI82+AI83+AI77</f>
        <v>0</v>
      </c>
      <c r="AL75" s="185"/>
      <c r="AM75" s="82">
        <v>22</v>
      </c>
      <c r="AN75" s="182"/>
    </row>
    <row r="76" spans="1:40" s="175" customFormat="1" ht="25.5" customHeight="1" x14ac:dyDescent="0.25">
      <c r="A76" s="24">
        <v>2</v>
      </c>
      <c r="B76" s="214" t="s">
        <v>29</v>
      </c>
      <c r="C76" s="32" t="s">
        <v>2</v>
      </c>
      <c r="D76" s="59"/>
      <c r="E76" s="57"/>
      <c r="F76" s="57"/>
      <c r="G76" s="57"/>
      <c r="H76" s="57"/>
      <c r="I76" s="61"/>
      <c r="J76" s="59"/>
      <c r="K76" s="57"/>
      <c r="L76" s="57"/>
      <c r="M76" s="57"/>
      <c r="N76" s="57"/>
      <c r="O76" s="57"/>
      <c r="P76" s="61"/>
      <c r="Q76" s="59"/>
      <c r="R76" s="57"/>
      <c r="S76" s="57"/>
      <c r="T76" s="57"/>
      <c r="U76" s="57"/>
      <c r="V76" s="57"/>
      <c r="W76" s="61"/>
      <c r="X76" s="59"/>
      <c r="Y76" s="57"/>
      <c r="Z76" s="57"/>
      <c r="AA76" s="57"/>
      <c r="AB76" s="57"/>
      <c r="AC76" s="57"/>
      <c r="AD76" s="61"/>
      <c r="AE76" s="59"/>
      <c r="AF76" s="57"/>
      <c r="AG76" s="105"/>
      <c r="AH76" s="138"/>
      <c r="AI76" s="86">
        <f>SUM(D76:AH76)</f>
        <v>0</v>
      </c>
      <c r="AJ76" s="6"/>
      <c r="AK76" s="186"/>
      <c r="AL76" s="187"/>
      <c r="AM76" s="79"/>
      <c r="AN76" s="182"/>
    </row>
    <row r="77" spans="1:40" s="175" customFormat="1" ht="38.25" x14ac:dyDescent="0.25">
      <c r="A77" s="24">
        <v>3</v>
      </c>
      <c r="B77" s="214" t="s">
        <v>30</v>
      </c>
      <c r="C77" s="39" t="s">
        <v>1</v>
      </c>
      <c r="D77" s="59"/>
      <c r="E77" s="57"/>
      <c r="F77" s="57"/>
      <c r="G77" s="57"/>
      <c r="H77" s="63"/>
      <c r="I77" s="61"/>
      <c r="J77" s="59"/>
      <c r="K77" s="57"/>
      <c r="L77" s="57"/>
      <c r="M77" s="57"/>
      <c r="N77" s="57"/>
      <c r="O77" s="63"/>
      <c r="P77" s="61"/>
      <c r="Q77" s="59"/>
      <c r="R77" s="57"/>
      <c r="S77" s="57"/>
      <c r="T77" s="57"/>
      <c r="U77" s="57"/>
      <c r="V77" s="63"/>
      <c r="W77" s="61"/>
      <c r="X77" s="59"/>
      <c r="Y77" s="57"/>
      <c r="Z77" s="57"/>
      <c r="AA77" s="57"/>
      <c r="AB77" s="57"/>
      <c r="AC77" s="63"/>
      <c r="AD77" s="61"/>
      <c r="AE77" s="59"/>
      <c r="AF77" s="57"/>
      <c r="AG77" s="105"/>
      <c r="AH77" s="138"/>
      <c r="AI77" s="86">
        <f>SUM(D77:AH77)</f>
        <v>0</v>
      </c>
      <c r="AJ77" s="6"/>
      <c r="AK77" s="188"/>
      <c r="AL77" s="189"/>
      <c r="AM77" s="227" t="s">
        <v>132</v>
      </c>
      <c r="AN77" s="183"/>
    </row>
    <row r="78" spans="1:40" ht="25.5" customHeight="1" x14ac:dyDescent="0.25">
      <c r="A78" s="24">
        <v>4</v>
      </c>
      <c r="B78" s="214" t="s">
        <v>31</v>
      </c>
      <c r="C78" s="39"/>
      <c r="D78" s="59"/>
      <c r="E78" s="57"/>
      <c r="F78" s="57"/>
      <c r="G78" s="57"/>
      <c r="H78" s="63"/>
      <c r="I78" s="215">
        <f>SUM(D75:I75)+SUM(D77:I77)+SUM(AH63)+SUM(AH65)</f>
        <v>0</v>
      </c>
      <c r="J78" s="59"/>
      <c r="K78" s="57"/>
      <c r="L78" s="57"/>
      <c r="M78" s="57"/>
      <c r="N78" s="57"/>
      <c r="O78" s="63"/>
      <c r="P78" s="215">
        <f>SUM(J75:P75)+SUM(J77:P77)</f>
        <v>0</v>
      </c>
      <c r="Q78" s="59"/>
      <c r="R78" s="57"/>
      <c r="S78" s="57"/>
      <c r="T78" s="57"/>
      <c r="U78" s="57"/>
      <c r="V78" s="63"/>
      <c r="W78" s="215">
        <f>SUM(Q75:W75)+SUM(Q77:W77)</f>
        <v>0</v>
      </c>
      <c r="X78" s="59"/>
      <c r="Y78" s="57"/>
      <c r="Z78" s="57"/>
      <c r="AA78" s="57"/>
      <c r="AB78" s="57"/>
      <c r="AC78" s="63"/>
      <c r="AD78" s="215">
        <f>SUM(X75:AD75)+SUM(X77:AD77)</f>
        <v>0</v>
      </c>
      <c r="AE78" s="59"/>
      <c r="AF78" s="57"/>
      <c r="AG78" s="105"/>
      <c r="AH78" s="138"/>
      <c r="AI78" s="86">
        <f>I78+P78+W78+AD78</f>
        <v>0</v>
      </c>
      <c r="AJ78" s="6"/>
      <c r="AK78" s="228" t="s">
        <v>133</v>
      </c>
      <c r="AL78" s="234" t="s">
        <v>134</v>
      </c>
      <c r="AM78" s="36">
        <f>(AM75*8.2)/100*C11</f>
        <v>180.39999999999998</v>
      </c>
      <c r="AN78" s="173" t="s">
        <v>135</v>
      </c>
    </row>
    <row r="79" spans="1:40" ht="25.5" customHeight="1" x14ac:dyDescent="0.25">
      <c r="A79" s="24">
        <v>5</v>
      </c>
      <c r="B79" s="214" t="s">
        <v>32</v>
      </c>
      <c r="C79" s="41"/>
      <c r="D79" s="59"/>
      <c r="E79" s="57"/>
      <c r="F79" s="57"/>
      <c r="G79" s="57"/>
      <c r="H79" s="63"/>
      <c r="I79" s="215">
        <f>SUM(D75:I75)+SUM(D76:I77)+SUM(AH63)+SUM(AH64:AH65)</f>
        <v>0</v>
      </c>
      <c r="J79" s="59"/>
      <c r="K79" s="57"/>
      <c r="L79" s="57"/>
      <c r="M79" s="57"/>
      <c r="N79" s="57"/>
      <c r="O79" s="63"/>
      <c r="P79" s="215">
        <f>SUM(J75:P75)+SUM(J76:P77)</f>
        <v>0</v>
      </c>
      <c r="Q79" s="59"/>
      <c r="R79" s="57"/>
      <c r="S79" s="57"/>
      <c r="T79" s="57"/>
      <c r="U79" s="57"/>
      <c r="V79" s="63"/>
      <c r="W79" s="215">
        <f>SUM(Q75:W75)+SUM(Q76:W77)</f>
        <v>0</v>
      </c>
      <c r="X79" s="59"/>
      <c r="Y79" s="57"/>
      <c r="Z79" s="57"/>
      <c r="AA79" s="57"/>
      <c r="AB79" s="57"/>
      <c r="AC79" s="63"/>
      <c r="AD79" s="215">
        <f>SUM(X75:AD75)+SUM(X76:AD77)</f>
        <v>0</v>
      </c>
      <c r="AE79" s="59"/>
      <c r="AF79" s="57"/>
      <c r="AG79" s="105"/>
      <c r="AH79" s="138"/>
      <c r="AI79" s="86">
        <f t="shared" ref="AI79:AI83" si="11">I79+P79+W79+AD79</f>
        <v>0</v>
      </c>
      <c r="AJ79" s="6"/>
      <c r="AK79" s="230"/>
      <c r="AL79" s="235"/>
      <c r="AM79" s="72"/>
      <c r="AN79" s="172">
        <f>AK75-AM78</f>
        <v>-180.39999999999998</v>
      </c>
    </row>
    <row r="80" spans="1:40" ht="25.5" customHeight="1" x14ac:dyDescent="0.25">
      <c r="A80" s="24">
        <v>6</v>
      </c>
      <c r="B80" s="214" t="s">
        <v>33</v>
      </c>
      <c r="C80" s="42"/>
      <c r="D80" s="59"/>
      <c r="E80" s="57"/>
      <c r="F80" s="57"/>
      <c r="G80" s="57"/>
      <c r="H80" s="57"/>
      <c r="I80" s="105"/>
      <c r="J80" s="59"/>
      <c r="K80" s="117"/>
      <c r="L80" s="57"/>
      <c r="M80" s="57"/>
      <c r="N80" s="57"/>
      <c r="O80" s="57"/>
      <c r="P80" s="105"/>
      <c r="Q80" s="59"/>
      <c r="R80" s="57"/>
      <c r="S80" s="57"/>
      <c r="T80" s="57"/>
      <c r="U80" s="57"/>
      <c r="V80" s="57"/>
      <c r="W80" s="105"/>
      <c r="X80" s="59"/>
      <c r="Y80" s="74"/>
      <c r="Z80" s="34"/>
      <c r="AA80" s="34"/>
      <c r="AB80" s="74"/>
      <c r="AC80" s="57"/>
      <c r="AD80" s="105"/>
      <c r="AE80" s="59"/>
      <c r="AF80" s="34"/>
      <c r="AG80" s="73"/>
      <c r="AH80" s="138"/>
      <c r="AI80" s="148"/>
      <c r="AJ80" s="6"/>
      <c r="AK80" s="230"/>
      <c r="AL80" s="235"/>
      <c r="AM80" s="72"/>
      <c r="AN80" s="45"/>
    </row>
    <row r="81" spans="1:40" ht="25.5" customHeight="1" x14ac:dyDescent="0.25">
      <c r="A81" s="24">
        <v>7</v>
      </c>
      <c r="B81" s="114" t="s">
        <v>34</v>
      </c>
      <c r="C81" s="42" t="s">
        <v>3</v>
      </c>
      <c r="D81" s="106"/>
      <c r="E81" s="103"/>
      <c r="F81" s="103"/>
      <c r="G81" s="103"/>
      <c r="H81" s="104"/>
      <c r="I81" s="219">
        <f>SUM(D81:H81)+SUM(AH69)</f>
        <v>0</v>
      </c>
      <c r="J81" s="106"/>
      <c r="K81" s="103"/>
      <c r="L81" s="103"/>
      <c r="M81" s="103"/>
      <c r="N81" s="103"/>
      <c r="O81" s="104"/>
      <c r="P81" s="219">
        <f>SUM(J81:O81)</f>
        <v>0</v>
      </c>
      <c r="Q81" s="106"/>
      <c r="R81" s="103"/>
      <c r="S81" s="103"/>
      <c r="T81" s="103"/>
      <c r="U81" s="103"/>
      <c r="V81" s="104"/>
      <c r="W81" s="219">
        <f>SUM(Q81:V81)</f>
        <v>0</v>
      </c>
      <c r="X81" s="106"/>
      <c r="Y81" s="103"/>
      <c r="Z81" s="103"/>
      <c r="AA81" s="103"/>
      <c r="AB81" s="103"/>
      <c r="AC81" s="104"/>
      <c r="AD81" s="219">
        <f>SUM(X81:AC81)</f>
        <v>0</v>
      </c>
      <c r="AE81" s="106"/>
      <c r="AF81" s="103"/>
      <c r="AG81" s="110"/>
      <c r="AH81" s="139"/>
      <c r="AI81" s="86">
        <f t="shared" si="11"/>
        <v>0</v>
      </c>
      <c r="AJ81" s="6"/>
      <c r="AK81" s="230"/>
      <c r="AL81" s="235"/>
      <c r="AM81" s="72"/>
      <c r="AN81" s="71"/>
    </row>
    <row r="82" spans="1:40" ht="25.5" customHeight="1" x14ac:dyDescent="0.25">
      <c r="A82" s="24">
        <v>8</v>
      </c>
      <c r="B82" s="114" t="s">
        <v>35</v>
      </c>
      <c r="C82" s="42" t="s">
        <v>3</v>
      </c>
      <c r="D82" s="106"/>
      <c r="E82" s="103"/>
      <c r="F82" s="103"/>
      <c r="G82" s="103"/>
      <c r="H82" s="104"/>
      <c r="I82" s="219">
        <f>SUM(D82:H82)+SUM(AH70)</f>
        <v>0</v>
      </c>
      <c r="J82" s="106"/>
      <c r="K82" s="103"/>
      <c r="L82" s="103"/>
      <c r="M82" s="103"/>
      <c r="N82" s="103"/>
      <c r="O82" s="104"/>
      <c r="P82" s="219">
        <f t="shared" ref="P82:P83" si="12">SUM(J82:O82)</f>
        <v>0</v>
      </c>
      <c r="Q82" s="106"/>
      <c r="R82" s="103"/>
      <c r="S82" s="103"/>
      <c r="T82" s="103"/>
      <c r="U82" s="103"/>
      <c r="V82" s="104"/>
      <c r="W82" s="219">
        <f>SUM(Q82:V82)</f>
        <v>0</v>
      </c>
      <c r="X82" s="106"/>
      <c r="Y82" s="103"/>
      <c r="Z82" s="103"/>
      <c r="AA82" s="103"/>
      <c r="AB82" s="103"/>
      <c r="AC82" s="104"/>
      <c r="AD82" s="219">
        <f t="shared" ref="AD82" si="13">SUM(X82:AC82)</f>
        <v>0</v>
      </c>
      <c r="AE82" s="106"/>
      <c r="AF82" s="103"/>
      <c r="AG82" s="110"/>
      <c r="AH82" s="139"/>
      <c r="AI82" s="86">
        <f t="shared" si="11"/>
        <v>0</v>
      </c>
      <c r="AJ82" s="6"/>
      <c r="AK82" s="232"/>
      <c r="AL82" s="236"/>
      <c r="AM82" s="72"/>
      <c r="AN82" s="45" t="s">
        <v>136</v>
      </c>
    </row>
    <row r="83" spans="1:40" ht="25.5" customHeight="1" thickBot="1" x14ac:dyDescent="0.3">
      <c r="A83" s="24">
        <v>9</v>
      </c>
      <c r="B83" s="217" t="s">
        <v>36</v>
      </c>
      <c r="C83" s="46" t="s">
        <v>3</v>
      </c>
      <c r="D83" s="65"/>
      <c r="E83" s="64"/>
      <c r="F83" s="64"/>
      <c r="G83" s="64"/>
      <c r="H83" s="64"/>
      <c r="I83" s="219">
        <f>SUM(D83:H83)+SUM(AH71)</f>
        <v>0</v>
      </c>
      <c r="J83" s="65"/>
      <c r="K83" s="64"/>
      <c r="L83" s="64"/>
      <c r="M83" s="64"/>
      <c r="N83" s="64"/>
      <c r="O83" s="64"/>
      <c r="P83" s="220">
        <f t="shared" si="12"/>
        <v>0</v>
      </c>
      <c r="Q83" s="65"/>
      <c r="R83" s="64"/>
      <c r="S83" s="64"/>
      <c r="T83" s="64"/>
      <c r="U83" s="64"/>
      <c r="V83" s="64"/>
      <c r="W83" s="220">
        <f t="shared" ref="W83" si="14">SUM(Q83:V83)</f>
        <v>0</v>
      </c>
      <c r="X83" s="65"/>
      <c r="Y83" s="64"/>
      <c r="Z83" s="64"/>
      <c r="AA83" s="64"/>
      <c r="AB83" s="64"/>
      <c r="AC83" s="64"/>
      <c r="AD83" s="220">
        <f>SUM(X83:AC83)</f>
        <v>0</v>
      </c>
      <c r="AE83" s="65"/>
      <c r="AF83" s="64"/>
      <c r="AG83" s="111"/>
      <c r="AH83" s="140"/>
      <c r="AI83" s="86">
        <f t="shared" si="11"/>
        <v>0</v>
      </c>
      <c r="AJ83" s="6"/>
      <c r="AK83" s="49">
        <f>AK63+AK75+AK51+AK39+AK27+AK15</f>
        <v>0</v>
      </c>
      <c r="AL83" s="50">
        <f>AM18+AM30+AM42+AM54+AM66+AM78</f>
        <v>1057.7999999999997</v>
      </c>
      <c r="AM83" s="51"/>
      <c r="AN83" s="52">
        <f>AK83-AL83+$AN$15</f>
        <v>-1057.7999999999997</v>
      </c>
    </row>
    <row r="84" spans="1:40" ht="13.5" thickBot="1" x14ac:dyDescent="0.3">
      <c r="AI84" s="67"/>
      <c r="AJ84" s="68"/>
      <c r="AK84" s="69"/>
    </row>
    <row r="85" spans="1:40" ht="13.5" customHeight="1" thickBot="1" x14ac:dyDescent="0.3">
      <c r="A85" s="24"/>
      <c r="B85" s="211" t="s">
        <v>41</v>
      </c>
      <c r="C85" s="179" t="s">
        <v>47</v>
      </c>
      <c r="D85" s="25" t="s">
        <v>73</v>
      </c>
      <c r="E85" s="26"/>
      <c r="F85" s="26"/>
      <c r="G85" s="26"/>
      <c r="H85" s="25" t="s">
        <v>74</v>
      </c>
      <c r="I85" s="26"/>
      <c r="J85" s="26"/>
      <c r="K85" s="26"/>
      <c r="L85" s="26"/>
      <c r="M85" s="26"/>
      <c r="N85" s="26"/>
      <c r="O85" s="25" t="s">
        <v>75</v>
      </c>
      <c r="P85" s="26"/>
      <c r="Q85" s="26"/>
      <c r="R85" s="26"/>
      <c r="S85" s="26"/>
      <c r="T85" s="26"/>
      <c r="U85" s="55"/>
      <c r="V85" s="25" t="s">
        <v>76</v>
      </c>
      <c r="W85" s="26"/>
      <c r="X85" s="26"/>
      <c r="Y85" s="26"/>
      <c r="Z85" s="26"/>
      <c r="AA85" s="26"/>
      <c r="AB85" s="55"/>
      <c r="AC85" s="25" t="s">
        <v>77</v>
      </c>
      <c r="AD85" s="26"/>
      <c r="AE85" s="26"/>
      <c r="AF85" s="26"/>
      <c r="AG85" s="26"/>
      <c r="AH85" s="55"/>
      <c r="AI85" s="89" t="s">
        <v>0</v>
      </c>
      <c r="AJ85" s="28"/>
      <c r="AK85" s="190" t="s">
        <v>137</v>
      </c>
      <c r="AL85" s="191"/>
      <c r="AM85" s="225" t="s">
        <v>102</v>
      </c>
      <c r="AN85" s="181"/>
    </row>
    <row r="86" spans="1:40" ht="13.5" thickBot="1" x14ac:dyDescent="0.3">
      <c r="A86" s="24"/>
      <c r="B86" s="212"/>
      <c r="C86" s="180"/>
      <c r="D86" s="29">
        <v>1</v>
      </c>
      <c r="E86" s="30">
        <v>2</v>
      </c>
      <c r="F86" s="30">
        <v>3</v>
      </c>
      <c r="G86" s="56">
        <v>4</v>
      </c>
      <c r="H86" s="29">
        <v>5</v>
      </c>
      <c r="I86" s="30">
        <v>6</v>
      </c>
      <c r="J86" s="30">
        <v>7</v>
      </c>
      <c r="K86" s="30">
        <v>8</v>
      </c>
      <c r="L86" s="30">
        <v>9</v>
      </c>
      <c r="M86" s="30">
        <v>10</v>
      </c>
      <c r="N86" s="56">
        <v>11</v>
      </c>
      <c r="O86" s="29">
        <v>12</v>
      </c>
      <c r="P86" s="30">
        <v>13</v>
      </c>
      <c r="Q86" s="30">
        <v>14</v>
      </c>
      <c r="R86" s="30">
        <v>15</v>
      </c>
      <c r="S86" s="30">
        <v>16</v>
      </c>
      <c r="T86" s="30">
        <v>17</v>
      </c>
      <c r="U86" s="56">
        <v>18</v>
      </c>
      <c r="V86" s="29">
        <v>19</v>
      </c>
      <c r="W86" s="30">
        <v>20</v>
      </c>
      <c r="X86" s="30">
        <v>21</v>
      </c>
      <c r="Y86" s="30">
        <v>22</v>
      </c>
      <c r="Z86" s="30">
        <v>23</v>
      </c>
      <c r="AA86" s="30">
        <v>24</v>
      </c>
      <c r="AB86" s="56">
        <v>25</v>
      </c>
      <c r="AC86" s="29">
        <v>26</v>
      </c>
      <c r="AD86" s="30">
        <v>27</v>
      </c>
      <c r="AE86" s="30">
        <v>28</v>
      </c>
      <c r="AF86" s="30">
        <v>29</v>
      </c>
      <c r="AG86" s="30">
        <v>30</v>
      </c>
      <c r="AH86" s="56">
        <v>31</v>
      </c>
      <c r="AI86" s="90"/>
      <c r="AJ86" s="28"/>
      <c r="AK86" s="192"/>
      <c r="AL86" s="193"/>
      <c r="AM86" s="226"/>
      <c r="AN86" s="182"/>
    </row>
    <row r="87" spans="1:40" s="175" customFormat="1" ht="25.5" customHeight="1" x14ac:dyDescent="0.25">
      <c r="A87" s="24">
        <v>1</v>
      </c>
      <c r="B87" s="213" t="s">
        <v>28</v>
      </c>
      <c r="C87" s="97" t="s">
        <v>1</v>
      </c>
      <c r="D87" s="33"/>
      <c r="E87" s="34"/>
      <c r="F87" s="35"/>
      <c r="G87" s="152"/>
      <c r="H87" s="33"/>
      <c r="I87" s="34"/>
      <c r="J87" s="34"/>
      <c r="K87" s="34"/>
      <c r="L87" s="34"/>
      <c r="M87" s="35"/>
      <c r="N87" s="152"/>
      <c r="O87" s="33"/>
      <c r="P87" s="34"/>
      <c r="Q87" s="34"/>
      <c r="R87" s="34"/>
      <c r="S87" s="34"/>
      <c r="T87" s="35"/>
      <c r="U87" s="152"/>
      <c r="V87" s="33"/>
      <c r="W87" s="34"/>
      <c r="X87" s="34"/>
      <c r="Y87" s="34"/>
      <c r="Z87" s="34"/>
      <c r="AA87" s="35"/>
      <c r="AB87" s="152"/>
      <c r="AC87" s="33"/>
      <c r="AD87" s="34"/>
      <c r="AE87" s="34"/>
      <c r="AF87" s="34"/>
      <c r="AG87" s="34"/>
      <c r="AH87" s="112"/>
      <c r="AI87" s="91">
        <f>SUM(D87:AH87)</f>
        <v>0</v>
      </c>
      <c r="AJ87" s="6"/>
      <c r="AK87" s="184">
        <f>AI87+AI88+AI93+AI94+AI95+AI89</f>
        <v>0</v>
      </c>
      <c r="AL87" s="185"/>
      <c r="AM87" s="82">
        <v>22</v>
      </c>
      <c r="AN87" s="182"/>
    </row>
    <row r="88" spans="1:40" s="175" customFormat="1" ht="25.5" customHeight="1" x14ac:dyDescent="0.25">
      <c r="A88" s="24">
        <v>2</v>
      </c>
      <c r="B88" s="214" t="s">
        <v>29</v>
      </c>
      <c r="C88" s="97" t="s">
        <v>2</v>
      </c>
      <c r="D88" s="33"/>
      <c r="E88" s="34"/>
      <c r="F88" s="34"/>
      <c r="G88" s="37"/>
      <c r="H88" s="33"/>
      <c r="I88" s="34"/>
      <c r="J88" s="34"/>
      <c r="K88" s="34"/>
      <c r="L88" s="34"/>
      <c r="M88" s="34"/>
      <c r="N88" s="37"/>
      <c r="O88" s="33"/>
      <c r="P88" s="34"/>
      <c r="Q88" s="34"/>
      <c r="R88" s="34"/>
      <c r="S88" s="34"/>
      <c r="T88" s="34"/>
      <c r="U88" s="37"/>
      <c r="V88" s="33"/>
      <c r="W88" s="34"/>
      <c r="X88" s="34"/>
      <c r="Y88" s="34"/>
      <c r="Z88" s="34"/>
      <c r="AA88" s="34"/>
      <c r="AB88" s="37"/>
      <c r="AC88" s="33"/>
      <c r="AD88" s="34"/>
      <c r="AE88" s="34"/>
      <c r="AF88" s="34"/>
      <c r="AG88" s="34"/>
      <c r="AH88" s="73"/>
      <c r="AI88" s="92">
        <f>SUM(D88:AH88)</f>
        <v>0</v>
      </c>
      <c r="AJ88" s="6"/>
      <c r="AK88" s="186"/>
      <c r="AL88" s="187"/>
      <c r="AM88" s="79"/>
      <c r="AN88" s="182"/>
    </row>
    <row r="89" spans="1:40" s="175" customFormat="1" ht="38.25" x14ac:dyDescent="0.25">
      <c r="A89" s="24">
        <v>3</v>
      </c>
      <c r="B89" s="214" t="s">
        <v>30</v>
      </c>
      <c r="C89" s="98" t="s">
        <v>1</v>
      </c>
      <c r="D89" s="33"/>
      <c r="E89" s="34"/>
      <c r="F89" s="34"/>
      <c r="G89" s="37"/>
      <c r="H89" s="33"/>
      <c r="I89" s="34"/>
      <c r="J89" s="34"/>
      <c r="K89" s="34"/>
      <c r="L89" s="34"/>
      <c r="M89" s="34"/>
      <c r="N89" s="37"/>
      <c r="O89" s="33"/>
      <c r="P89" s="34"/>
      <c r="Q89" s="34"/>
      <c r="R89" s="34"/>
      <c r="S89" s="34"/>
      <c r="T89" s="34"/>
      <c r="U89" s="37"/>
      <c r="V89" s="33"/>
      <c r="W89" s="34"/>
      <c r="X89" s="34"/>
      <c r="Y89" s="34"/>
      <c r="Z89" s="34"/>
      <c r="AA89" s="34"/>
      <c r="AB89" s="37"/>
      <c r="AC89" s="33"/>
      <c r="AD89" s="34"/>
      <c r="AE89" s="34"/>
      <c r="AF89" s="34"/>
      <c r="AG89" s="34"/>
      <c r="AH89" s="73"/>
      <c r="AI89" s="92">
        <f>SUM(D89:AH89)</f>
        <v>0</v>
      </c>
      <c r="AJ89" s="6"/>
      <c r="AK89" s="188"/>
      <c r="AL89" s="189"/>
      <c r="AM89" s="227" t="s">
        <v>138</v>
      </c>
      <c r="AN89" s="183"/>
    </row>
    <row r="90" spans="1:40" ht="25.5" customHeight="1" x14ac:dyDescent="0.25">
      <c r="A90" s="24">
        <v>4</v>
      </c>
      <c r="B90" s="214" t="s">
        <v>31</v>
      </c>
      <c r="C90" s="98"/>
      <c r="D90" s="33"/>
      <c r="E90" s="34"/>
      <c r="F90" s="34"/>
      <c r="G90" s="215">
        <f>SUM(D87:G87)+SUM(D89:G89)+SUM(AE75:AG75)+SUM(AE77:AG77)</f>
        <v>0</v>
      </c>
      <c r="H90" s="33"/>
      <c r="I90" s="34"/>
      <c r="J90" s="34"/>
      <c r="K90" s="34"/>
      <c r="L90" s="34"/>
      <c r="M90" s="34"/>
      <c r="N90" s="215">
        <f>SUM(H87:N87)+SUM(H89:N89)</f>
        <v>0</v>
      </c>
      <c r="O90" s="33"/>
      <c r="P90" s="34"/>
      <c r="Q90" s="34"/>
      <c r="R90" s="34"/>
      <c r="S90" s="34"/>
      <c r="T90" s="34"/>
      <c r="U90" s="215">
        <f>SUM(O87:U87)+SUM(O89:U89)</f>
        <v>0</v>
      </c>
      <c r="V90" s="33"/>
      <c r="W90" s="34"/>
      <c r="X90" s="34"/>
      <c r="Y90" s="34"/>
      <c r="Z90" s="34"/>
      <c r="AA90" s="34"/>
      <c r="AB90" s="215">
        <f>SUM(V87:AB87)+SUM(V89:AB89)</f>
        <v>0</v>
      </c>
      <c r="AC90" s="33"/>
      <c r="AD90" s="34"/>
      <c r="AE90" s="34"/>
      <c r="AF90" s="34"/>
      <c r="AG90" s="34"/>
      <c r="AH90" s="73"/>
      <c r="AI90" s="93">
        <f>G90+N90+U90+AB90</f>
        <v>0</v>
      </c>
      <c r="AJ90" s="6"/>
      <c r="AK90" s="228" t="s">
        <v>139</v>
      </c>
      <c r="AL90" s="234" t="s">
        <v>140</v>
      </c>
      <c r="AM90" s="36">
        <f>(AM87*8.2)/100*C11</f>
        <v>180.39999999999998</v>
      </c>
      <c r="AN90" s="173" t="s">
        <v>141</v>
      </c>
    </row>
    <row r="91" spans="1:40" ht="25.5" customHeight="1" x14ac:dyDescent="0.25">
      <c r="A91" s="24">
        <v>5</v>
      </c>
      <c r="B91" s="214" t="s">
        <v>32</v>
      </c>
      <c r="C91" s="99"/>
      <c r="D91" s="33"/>
      <c r="E91" s="34"/>
      <c r="F91" s="34"/>
      <c r="G91" s="215">
        <f>SUM(D87:G87)+SUM(D88:G89)+SUM(AE75:AG75)+SUM(AE76:AG77)</f>
        <v>0</v>
      </c>
      <c r="H91" s="33"/>
      <c r="I91" s="34"/>
      <c r="J91" s="34"/>
      <c r="K91" s="34"/>
      <c r="L91" s="34"/>
      <c r="M91" s="34"/>
      <c r="N91" s="215">
        <f>SUM(H87:N87)+SUM(H88:N89)</f>
        <v>0</v>
      </c>
      <c r="O91" s="33"/>
      <c r="P91" s="34"/>
      <c r="Q91" s="34"/>
      <c r="R91" s="34"/>
      <c r="S91" s="34"/>
      <c r="T91" s="34"/>
      <c r="U91" s="215">
        <f>SUM(O87:U87)+SUM(O88:U89)</f>
        <v>0</v>
      </c>
      <c r="V91" s="33"/>
      <c r="W91" s="34"/>
      <c r="X91" s="34"/>
      <c r="Y91" s="34"/>
      <c r="Z91" s="34"/>
      <c r="AA91" s="34"/>
      <c r="AB91" s="215">
        <f>SUM(V87:AB87)+SUM(V88:AB89)</f>
        <v>0</v>
      </c>
      <c r="AC91" s="33"/>
      <c r="AD91" s="34"/>
      <c r="AE91" s="34"/>
      <c r="AF91" s="34"/>
      <c r="AG91" s="34"/>
      <c r="AH91" s="73"/>
      <c r="AI91" s="93">
        <f t="shared" ref="AI91:AI95" si="15">G91+N91+U91+AB91</f>
        <v>0</v>
      </c>
      <c r="AJ91" s="6"/>
      <c r="AK91" s="230"/>
      <c r="AL91" s="235"/>
      <c r="AM91" s="72"/>
      <c r="AN91" s="172">
        <f>AK87-AM90</f>
        <v>-180.39999999999998</v>
      </c>
    </row>
    <row r="92" spans="1:40" ht="25.5" customHeight="1" x14ac:dyDescent="0.25">
      <c r="A92" s="24">
        <v>6</v>
      </c>
      <c r="B92" s="214" t="s">
        <v>33</v>
      </c>
      <c r="C92" s="100"/>
      <c r="D92" s="33"/>
      <c r="E92" s="74"/>
      <c r="F92" s="34"/>
      <c r="G92" s="37"/>
      <c r="H92" s="33"/>
      <c r="I92" s="34"/>
      <c r="J92" s="34"/>
      <c r="K92" s="34"/>
      <c r="L92" s="34"/>
      <c r="M92" s="34"/>
      <c r="N92" s="37"/>
      <c r="O92" s="33"/>
      <c r="P92" s="34"/>
      <c r="Q92" s="34"/>
      <c r="R92" s="34"/>
      <c r="S92" s="34"/>
      <c r="T92" s="34"/>
      <c r="U92" s="37"/>
      <c r="V92" s="33"/>
      <c r="W92" s="34"/>
      <c r="X92" s="34"/>
      <c r="Y92" s="34"/>
      <c r="Z92" s="34"/>
      <c r="AA92" s="34"/>
      <c r="AB92" s="37"/>
      <c r="AC92" s="33"/>
      <c r="AD92" s="34"/>
      <c r="AE92" s="74"/>
      <c r="AF92" s="34"/>
      <c r="AG92" s="74"/>
      <c r="AH92" s="73"/>
      <c r="AI92" s="149"/>
      <c r="AJ92" s="6"/>
      <c r="AK92" s="230"/>
      <c r="AL92" s="235"/>
      <c r="AM92" s="72"/>
      <c r="AN92" s="45"/>
    </row>
    <row r="93" spans="1:40" ht="25.5" customHeight="1" x14ac:dyDescent="0.25">
      <c r="A93" s="24">
        <v>7</v>
      </c>
      <c r="B93" s="114" t="s">
        <v>34</v>
      </c>
      <c r="C93" s="100" t="s">
        <v>3</v>
      </c>
      <c r="D93" s="43"/>
      <c r="E93" s="44"/>
      <c r="F93" s="44"/>
      <c r="G93" s="216">
        <f>SUM(D93:F93)+SUM(AE81:AG81)</f>
        <v>0</v>
      </c>
      <c r="H93" s="43"/>
      <c r="I93" s="44"/>
      <c r="J93" s="44"/>
      <c r="K93" s="44"/>
      <c r="L93" s="44"/>
      <c r="M93" s="44"/>
      <c r="N93" s="216">
        <f>SUM(H93:M93)</f>
        <v>0</v>
      </c>
      <c r="O93" s="43"/>
      <c r="P93" s="44"/>
      <c r="Q93" s="44"/>
      <c r="R93" s="44"/>
      <c r="S93" s="44"/>
      <c r="T93" s="44"/>
      <c r="U93" s="216">
        <f>SUM(O93:T93)</f>
        <v>0</v>
      </c>
      <c r="V93" s="43"/>
      <c r="W93" s="44"/>
      <c r="X93" s="44"/>
      <c r="Y93" s="44"/>
      <c r="Z93" s="44"/>
      <c r="AA93" s="44"/>
      <c r="AB93" s="216">
        <f>SUM(V93:AA93)</f>
        <v>0</v>
      </c>
      <c r="AC93" s="43"/>
      <c r="AD93" s="44"/>
      <c r="AE93" s="44"/>
      <c r="AF93" s="44"/>
      <c r="AG93" s="44"/>
      <c r="AH93" s="95"/>
      <c r="AI93" s="93">
        <f t="shared" si="15"/>
        <v>0</v>
      </c>
      <c r="AJ93" s="6"/>
      <c r="AK93" s="230"/>
      <c r="AL93" s="235"/>
      <c r="AM93" s="72"/>
      <c r="AN93" s="71"/>
    </row>
    <row r="94" spans="1:40" ht="25.5" customHeight="1" x14ac:dyDescent="0.25">
      <c r="A94" s="24">
        <v>8</v>
      </c>
      <c r="B94" s="114" t="s">
        <v>35</v>
      </c>
      <c r="C94" s="100" t="s">
        <v>3</v>
      </c>
      <c r="D94" s="43"/>
      <c r="E94" s="44"/>
      <c r="F94" s="44"/>
      <c r="G94" s="216">
        <f>SUM(D94:F94)+SUM(AE82:AG82)</f>
        <v>0</v>
      </c>
      <c r="H94" s="43"/>
      <c r="I94" s="44"/>
      <c r="J94" s="44"/>
      <c r="K94" s="44"/>
      <c r="L94" s="44"/>
      <c r="M94" s="44"/>
      <c r="N94" s="216">
        <f>SUM(H94:M94)</f>
        <v>0</v>
      </c>
      <c r="O94" s="43"/>
      <c r="P94" s="44"/>
      <c r="Q94" s="44"/>
      <c r="R94" s="44"/>
      <c r="S94" s="44"/>
      <c r="T94" s="44"/>
      <c r="U94" s="216">
        <f>SUM(O94:T94)</f>
        <v>0</v>
      </c>
      <c r="V94" s="43"/>
      <c r="W94" s="44"/>
      <c r="X94" s="44"/>
      <c r="Y94" s="44"/>
      <c r="Z94" s="44"/>
      <c r="AA94" s="44"/>
      <c r="AB94" s="216">
        <f>SUM(V94:AA94)</f>
        <v>0</v>
      </c>
      <c r="AC94" s="43"/>
      <c r="AD94" s="44"/>
      <c r="AE94" s="44"/>
      <c r="AF94" s="44"/>
      <c r="AG94" s="44"/>
      <c r="AH94" s="95"/>
      <c r="AI94" s="93">
        <f>G94+N94+U94+AB94</f>
        <v>0</v>
      </c>
      <c r="AJ94" s="6"/>
      <c r="AK94" s="232"/>
      <c r="AL94" s="236"/>
      <c r="AM94" s="72"/>
      <c r="AN94" s="45" t="s">
        <v>142</v>
      </c>
    </row>
    <row r="95" spans="1:40" ht="25.5" customHeight="1" thickBot="1" x14ac:dyDescent="0.3">
      <c r="A95" s="24">
        <v>9</v>
      </c>
      <c r="B95" s="217" t="s">
        <v>36</v>
      </c>
      <c r="C95" s="101" t="s">
        <v>3</v>
      </c>
      <c r="D95" s="47"/>
      <c r="E95" s="48"/>
      <c r="F95" s="48"/>
      <c r="G95" s="216">
        <f>SUM(D95:F95)+SUM(AE83:AG83)</f>
        <v>0</v>
      </c>
      <c r="H95" s="47"/>
      <c r="I95" s="48"/>
      <c r="J95" s="48"/>
      <c r="K95" s="48"/>
      <c r="L95" s="48"/>
      <c r="M95" s="48"/>
      <c r="N95" s="218">
        <f t="shared" ref="N95" si="16">SUM(H95:M95)</f>
        <v>0</v>
      </c>
      <c r="O95" s="47"/>
      <c r="P95" s="48"/>
      <c r="Q95" s="48"/>
      <c r="R95" s="48"/>
      <c r="S95" s="48"/>
      <c r="T95" s="48"/>
      <c r="U95" s="218">
        <f t="shared" ref="U95" si="17">SUM(O95:T95)</f>
        <v>0</v>
      </c>
      <c r="V95" s="47"/>
      <c r="W95" s="48"/>
      <c r="X95" s="48"/>
      <c r="Y95" s="48"/>
      <c r="Z95" s="48"/>
      <c r="AA95" s="48"/>
      <c r="AB95" s="218">
        <f t="shared" ref="AB95" si="18">SUM(V95:AA95)</f>
        <v>0</v>
      </c>
      <c r="AC95" s="47"/>
      <c r="AD95" s="48"/>
      <c r="AE95" s="48"/>
      <c r="AF95" s="48"/>
      <c r="AG95" s="48"/>
      <c r="AH95" s="96"/>
      <c r="AI95" s="93">
        <f t="shared" si="15"/>
        <v>0</v>
      </c>
      <c r="AJ95" s="6"/>
      <c r="AK95" s="49">
        <f>AK75+AK87+AK63+AK51+AK39+AK27+AK15</f>
        <v>0</v>
      </c>
      <c r="AL95" s="50">
        <f>AM90+AM78+AM66+AM54+AM42+AM30+AM18</f>
        <v>1238.2</v>
      </c>
      <c r="AM95" s="51"/>
      <c r="AN95" s="52">
        <f>AK95-AL95+$AN$15</f>
        <v>-1238.2</v>
      </c>
    </row>
    <row r="96" spans="1:40" ht="13.5" thickBot="1" x14ac:dyDescent="0.3">
      <c r="B96" s="125"/>
      <c r="C96" s="53"/>
      <c r="AI96" s="54"/>
      <c r="AK96" s="119"/>
      <c r="AL96" s="119"/>
    </row>
    <row r="97" spans="1:40" ht="13.5" customHeight="1" thickBot="1" x14ac:dyDescent="0.3">
      <c r="A97" s="24"/>
      <c r="B97" s="211" t="s">
        <v>42</v>
      </c>
      <c r="C97" s="179" t="s">
        <v>47</v>
      </c>
      <c r="D97" s="113" t="s">
        <v>77</v>
      </c>
      <c r="E97" s="25" t="s">
        <v>78</v>
      </c>
      <c r="F97" s="26"/>
      <c r="G97" s="26"/>
      <c r="H97" s="26"/>
      <c r="I97" s="26"/>
      <c r="J97" s="26"/>
      <c r="K97" s="26"/>
      <c r="L97" s="25" t="s">
        <v>79</v>
      </c>
      <c r="M97" s="26"/>
      <c r="N97" s="26"/>
      <c r="O97" s="26"/>
      <c r="P97" s="26"/>
      <c r="Q97" s="26"/>
      <c r="R97" s="55"/>
      <c r="S97" s="25" t="s">
        <v>80</v>
      </c>
      <c r="T97" s="26"/>
      <c r="U97" s="26"/>
      <c r="V97" s="26"/>
      <c r="W97" s="26"/>
      <c r="X97" s="26"/>
      <c r="Y97" s="55"/>
      <c r="Z97" s="25" t="s">
        <v>81</v>
      </c>
      <c r="AA97" s="26"/>
      <c r="AB97" s="26"/>
      <c r="AC97" s="26"/>
      <c r="AD97" s="26"/>
      <c r="AE97" s="26"/>
      <c r="AF97" s="55"/>
      <c r="AG97" s="25" t="s">
        <v>82</v>
      </c>
      <c r="AH97" s="55"/>
      <c r="AI97" s="89" t="s">
        <v>0</v>
      </c>
      <c r="AJ97" s="6"/>
      <c r="AK97" s="190" t="s">
        <v>143</v>
      </c>
      <c r="AL97" s="191"/>
      <c r="AM97" s="225" t="s">
        <v>102</v>
      </c>
      <c r="AN97" s="181"/>
    </row>
    <row r="98" spans="1:40" ht="13.5" thickBot="1" x14ac:dyDescent="0.3">
      <c r="A98" s="24"/>
      <c r="B98" s="212"/>
      <c r="C98" s="180"/>
      <c r="D98" s="114">
        <v>1</v>
      </c>
      <c r="E98" s="29">
        <v>2</v>
      </c>
      <c r="F98" s="30">
        <v>3</v>
      </c>
      <c r="G98" s="30">
        <v>4</v>
      </c>
      <c r="H98" s="30">
        <v>5</v>
      </c>
      <c r="I98" s="30">
        <v>6</v>
      </c>
      <c r="J98" s="30">
        <v>7</v>
      </c>
      <c r="K98" s="56">
        <v>8</v>
      </c>
      <c r="L98" s="29">
        <v>9</v>
      </c>
      <c r="M98" s="30">
        <v>10</v>
      </c>
      <c r="N98" s="30">
        <v>11</v>
      </c>
      <c r="O98" s="30">
        <v>12</v>
      </c>
      <c r="P98" s="30">
        <v>13</v>
      </c>
      <c r="Q98" s="30">
        <v>14</v>
      </c>
      <c r="R98" s="56">
        <v>15</v>
      </c>
      <c r="S98" s="29">
        <v>16</v>
      </c>
      <c r="T98" s="30">
        <v>17</v>
      </c>
      <c r="U98" s="30">
        <v>18</v>
      </c>
      <c r="V98" s="30">
        <v>19</v>
      </c>
      <c r="W98" s="30">
        <v>20</v>
      </c>
      <c r="X98" s="30">
        <v>21</v>
      </c>
      <c r="Y98" s="56">
        <v>22</v>
      </c>
      <c r="Z98" s="29">
        <v>23</v>
      </c>
      <c r="AA98" s="30">
        <v>24</v>
      </c>
      <c r="AB98" s="30">
        <v>25</v>
      </c>
      <c r="AC98" s="30">
        <v>26</v>
      </c>
      <c r="AD98" s="30">
        <v>27</v>
      </c>
      <c r="AE98" s="30">
        <v>28</v>
      </c>
      <c r="AF98" s="56">
        <v>29</v>
      </c>
      <c r="AG98" s="29">
        <v>30</v>
      </c>
      <c r="AH98" s="56">
        <v>31</v>
      </c>
      <c r="AI98" s="90"/>
      <c r="AJ98" s="6"/>
      <c r="AK98" s="192"/>
      <c r="AL98" s="193"/>
      <c r="AM98" s="226"/>
      <c r="AN98" s="182"/>
    </row>
    <row r="99" spans="1:40" s="175" customFormat="1" ht="25.5" customHeight="1" x14ac:dyDescent="0.25">
      <c r="A99" s="24">
        <v>1</v>
      </c>
      <c r="B99" s="213" t="s">
        <v>28</v>
      </c>
      <c r="C99" s="97" t="s">
        <v>1</v>
      </c>
      <c r="D99" s="115"/>
      <c r="E99" s="33"/>
      <c r="F99" s="34"/>
      <c r="G99" s="34"/>
      <c r="H99" s="34"/>
      <c r="I99" s="34"/>
      <c r="J99" s="35"/>
      <c r="K99" s="152"/>
      <c r="L99" s="33"/>
      <c r="M99" s="34"/>
      <c r="N99" s="34"/>
      <c r="O99" s="34"/>
      <c r="P99" s="34"/>
      <c r="Q99" s="35"/>
      <c r="R99" s="152"/>
      <c r="S99" s="33"/>
      <c r="T99" s="34"/>
      <c r="U99" s="34"/>
      <c r="V99" s="34"/>
      <c r="W99" s="34"/>
      <c r="X99" s="35"/>
      <c r="Y99" s="152"/>
      <c r="Z99" s="33"/>
      <c r="AA99" s="34"/>
      <c r="AB99" s="34"/>
      <c r="AC99" s="34"/>
      <c r="AD99" s="34"/>
      <c r="AE99" s="35"/>
      <c r="AF99" s="152"/>
      <c r="AG99" s="33"/>
      <c r="AH99" s="73"/>
      <c r="AI99" s="91">
        <f>SUM(D99:AH99)</f>
        <v>0</v>
      </c>
      <c r="AJ99" s="6"/>
      <c r="AK99" s="184">
        <f>AI99+AI100+AI105+AI106+AI107+AI101</f>
        <v>0</v>
      </c>
      <c r="AL99" s="185"/>
      <c r="AM99" s="82">
        <v>22</v>
      </c>
      <c r="AN99" s="182"/>
    </row>
    <row r="100" spans="1:40" s="175" customFormat="1" ht="25.5" customHeight="1" x14ac:dyDescent="0.25">
      <c r="A100" s="24">
        <v>2</v>
      </c>
      <c r="B100" s="214" t="s">
        <v>29</v>
      </c>
      <c r="C100" s="97" t="s">
        <v>2</v>
      </c>
      <c r="D100" s="87"/>
      <c r="E100" s="33"/>
      <c r="F100" s="34"/>
      <c r="G100" s="34"/>
      <c r="H100" s="34"/>
      <c r="I100" s="34"/>
      <c r="J100" s="34"/>
      <c r="K100" s="37"/>
      <c r="L100" s="33"/>
      <c r="M100" s="34"/>
      <c r="N100" s="34"/>
      <c r="O100" s="34"/>
      <c r="P100" s="34"/>
      <c r="Q100" s="34"/>
      <c r="R100" s="37"/>
      <c r="S100" s="33"/>
      <c r="T100" s="34"/>
      <c r="U100" s="34"/>
      <c r="V100" s="34"/>
      <c r="W100" s="34"/>
      <c r="X100" s="34"/>
      <c r="Y100" s="37"/>
      <c r="Z100" s="33"/>
      <c r="AA100" s="34"/>
      <c r="AB100" s="34"/>
      <c r="AC100" s="34"/>
      <c r="AD100" s="34"/>
      <c r="AE100" s="34"/>
      <c r="AF100" s="37"/>
      <c r="AG100" s="33"/>
      <c r="AH100" s="73"/>
      <c r="AI100" s="92">
        <f>SUM(D100:AH100)</f>
        <v>0</v>
      </c>
      <c r="AJ100" s="6"/>
      <c r="AK100" s="186"/>
      <c r="AL100" s="187"/>
      <c r="AM100" s="79"/>
      <c r="AN100" s="182"/>
    </row>
    <row r="101" spans="1:40" s="175" customFormat="1" ht="38.25" x14ac:dyDescent="0.25">
      <c r="A101" s="24">
        <v>3</v>
      </c>
      <c r="B101" s="214" t="s">
        <v>30</v>
      </c>
      <c r="C101" s="98" t="s">
        <v>1</v>
      </c>
      <c r="D101" s="87"/>
      <c r="E101" s="33"/>
      <c r="F101" s="34"/>
      <c r="G101" s="34"/>
      <c r="H101" s="34"/>
      <c r="I101" s="34"/>
      <c r="J101" s="40"/>
      <c r="K101" s="37"/>
      <c r="L101" s="33"/>
      <c r="M101" s="34"/>
      <c r="N101" s="34"/>
      <c r="O101" s="34"/>
      <c r="P101" s="34"/>
      <c r="Q101" s="40"/>
      <c r="R101" s="37"/>
      <c r="S101" s="33"/>
      <c r="T101" s="34"/>
      <c r="U101" s="34"/>
      <c r="V101" s="34"/>
      <c r="W101" s="34"/>
      <c r="X101" s="40"/>
      <c r="Y101" s="37"/>
      <c r="Z101" s="33"/>
      <c r="AA101" s="34"/>
      <c r="AB101" s="34"/>
      <c r="AC101" s="34"/>
      <c r="AD101" s="34"/>
      <c r="AE101" s="40"/>
      <c r="AF101" s="37"/>
      <c r="AG101" s="33"/>
      <c r="AH101" s="73"/>
      <c r="AI101" s="92">
        <f>SUM(D101:AH101)</f>
        <v>0</v>
      </c>
      <c r="AJ101" s="6"/>
      <c r="AK101" s="188"/>
      <c r="AL101" s="189"/>
      <c r="AM101" s="227" t="s">
        <v>144</v>
      </c>
      <c r="AN101" s="183"/>
    </row>
    <row r="102" spans="1:40" ht="25.5" customHeight="1" x14ac:dyDescent="0.25">
      <c r="A102" s="24">
        <v>4</v>
      </c>
      <c r="B102" s="214" t="s">
        <v>31</v>
      </c>
      <c r="C102" s="98"/>
      <c r="D102" s="221">
        <f>SUM(D99)+SUM(D101)+SUM(AC87:AH87)+SUM(AC89:AH89)</f>
        <v>0</v>
      </c>
      <c r="E102" s="33"/>
      <c r="F102" s="34"/>
      <c r="G102" s="34"/>
      <c r="H102" s="34"/>
      <c r="I102" s="34"/>
      <c r="J102" s="40"/>
      <c r="K102" s="215">
        <f>SUM(E99:K99)+SUM(E101:K101)</f>
        <v>0</v>
      </c>
      <c r="L102" s="33"/>
      <c r="M102" s="34"/>
      <c r="N102" s="34"/>
      <c r="O102" s="34"/>
      <c r="P102" s="34"/>
      <c r="Q102" s="40"/>
      <c r="R102" s="215">
        <f>SUM(L99:R99)+SUM(L101:R101)</f>
        <v>0</v>
      </c>
      <c r="S102" s="33"/>
      <c r="T102" s="34"/>
      <c r="U102" s="34"/>
      <c r="V102" s="34"/>
      <c r="W102" s="34"/>
      <c r="X102" s="40"/>
      <c r="Y102" s="215">
        <f>SUM(S99:Y99)+SUM(S101:Y101)</f>
        <v>0</v>
      </c>
      <c r="Z102" s="33"/>
      <c r="AA102" s="34"/>
      <c r="AB102" s="34"/>
      <c r="AC102" s="34"/>
      <c r="AD102" s="34"/>
      <c r="AE102" s="40"/>
      <c r="AF102" s="215">
        <f>SUM(Z99:AF99)+SUM(Z101:AF101)</f>
        <v>0</v>
      </c>
      <c r="AG102" s="33"/>
      <c r="AH102" s="73"/>
      <c r="AI102" s="93">
        <f>D102+K102+R102+Y102+AF102</f>
        <v>0</v>
      </c>
      <c r="AJ102" s="6"/>
      <c r="AK102" s="228" t="s">
        <v>145</v>
      </c>
      <c r="AL102" s="234" t="s">
        <v>146</v>
      </c>
      <c r="AM102" s="36">
        <f>(AM99*8.2)/100*C11</f>
        <v>180.39999999999998</v>
      </c>
      <c r="AN102" s="173" t="s">
        <v>147</v>
      </c>
    </row>
    <row r="103" spans="1:40" ht="25.5" customHeight="1" x14ac:dyDescent="0.25">
      <c r="A103" s="24">
        <v>5</v>
      </c>
      <c r="B103" s="214" t="s">
        <v>32</v>
      </c>
      <c r="C103" s="99"/>
      <c r="D103" s="222">
        <f>SUM(D99)+SUM(AC87:AH87)+SUM(D100:D101)+SUM(AC88:AH89)</f>
        <v>0</v>
      </c>
      <c r="E103" s="33"/>
      <c r="F103" s="34"/>
      <c r="G103" s="34"/>
      <c r="H103" s="34"/>
      <c r="I103" s="34"/>
      <c r="J103" s="40"/>
      <c r="K103" s="215">
        <f>SUM(E99:K99)+SUM(E100:K101)</f>
        <v>0</v>
      </c>
      <c r="L103" s="33"/>
      <c r="M103" s="34"/>
      <c r="N103" s="34"/>
      <c r="O103" s="34"/>
      <c r="P103" s="34"/>
      <c r="Q103" s="40"/>
      <c r="R103" s="215">
        <f>SUM(L99:R99)+SUM(L100:R101)</f>
        <v>0</v>
      </c>
      <c r="S103" s="33"/>
      <c r="T103" s="34"/>
      <c r="U103" s="34"/>
      <c r="V103" s="34"/>
      <c r="W103" s="34"/>
      <c r="X103" s="40"/>
      <c r="Y103" s="215">
        <f>SUM(S99:Y99)+SUM(S100:Y101)</f>
        <v>0</v>
      </c>
      <c r="Z103" s="33"/>
      <c r="AA103" s="34"/>
      <c r="AB103" s="34"/>
      <c r="AC103" s="34"/>
      <c r="AD103" s="34"/>
      <c r="AE103" s="40"/>
      <c r="AF103" s="215">
        <f>SUM(Z99:AF99)+SUM(Z100:AF101)</f>
        <v>0</v>
      </c>
      <c r="AG103" s="33"/>
      <c r="AH103" s="73"/>
      <c r="AI103" s="93">
        <f t="shared" ref="AI103:AI107" si="19">D103+K103+R103+Y103+AF103</f>
        <v>0</v>
      </c>
      <c r="AJ103" s="6"/>
      <c r="AK103" s="230"/>
      <c r="AL103" s="235"/>
      <c r="AM103" s="72"/>
      <c r="AN103" s="172">
        <f>AK99-AM102</f>
        <v>-180.39999999999998</v>
      </c>
    </row>
    <row r="104" spans="1:40" ht="25.5" customHeight="1" x14ac:dyDescent="0.25">
      <c r="A104" s="24">
        <v>6</v>
      </c>
      <c r="B104" s="214" t="s">
        <v>33</v>
      </c>
      <c r="C104" s="100"/>
      <c r="D104" s="118"/>
      <c r="E104" s="102"/>
      <c r="F104" s="74"/>
      <c r="G104" s="74"/>
      <c r="H104" s="74"/>
      <c r="I104" s="74"/>
      <c r="J104" s="34"/>
      <c r="K104" s="73"/>
      <c r="L104" s="102"/>
      <c r="M104" s="74"/>
      <c r="N104" s="74"/>
      <c r="O104" s="74"/>
      <c r="P104" s="74"/>
      <c r="Q104" s="34"/>
      <c r="R104" s="73"/>
      <c r="S104" s="102"/>
      <c r="T104" s="74"/>
      <c r="U104" s="34"/>
      <c r="V104" s="34"/>
      <c r="W104" s="34"/>
      <c r="X104" s="34"/>
      <c r="Y104" s="73"/>
      <c r="Z104" s="102"/>
      <c r="AA104" s="74"/>
      <c r="AB104" s="34"/>
      <c r="AC104" s="34"/>
      <c r="AD104" s="34"/>
      <c r="AE104" s="34"/>
      <c r="AF104" s="73"/>
      <c r="AG104" s="102"/>
      <c r="AH104" s="94"/>
      <c r="AI104" s="149"/>
      <c r="AJ104" s="6"/>
      <c r="AK104" s="230"/>
      <c r="AL104" s="235"/>
      <c r="AM104" s="72"/>
      <c r="AN104" s="45"/>
    </row>
    <row r="105" spans="1:40" ht="25.5" customHeight="1" x14ac:dyDescent="0.25">
      <c r="A105" s="24">
        <v>7</v>
      </c>
      <c r="B105" s="114" t="s">
        <v>34</v>
      </c>
      <c r="C105" s="100" t="s">
        <v>3</v>
      </c>
      <c r="D105" s="223">
        <f>SUM(AC93:AH93)</f>
        <v>0</v>
      </c>
      <c r="E105" s="43"/>
      <c r="F105" s="44"/>
      <c r="G105" s="44"/>
      <c r="H105" s="44"/>
      <c r="I105" s="44"/>
      <c r="J105" s="88"/>
      <c r="K105" s="216">
        <f>SUM(E105:J105)</f>
        <v>0</v>
      </c>
      <c r="L105" s="43"/>
      <c r="M105" s="44"/>
      <c r="N105" s="44"/>
      <c r="O105" s="44"/>
      <c r="P105" s="44"/>
      <c r="Q105" s="88"/>
      <c r="R105" s="216">
        <f>SUM(L105:Q105)</f>
        <v>0</v>
      </c>
      <c r="S105" s="43"/>
      <c r="T105" s="44"/>
      <c r="U105" s="44"/>
      <c r="V105" s="44"/>
      <c r="W105" s="44"/>
      <c r="X105" s="88"/>
      <c r="Y105" s="216">
        <f>SUM(S105:X105)</f>
        <v>0</v>
      </c>
      <c r="Z105" s="43"/>
      <c r="AA105" s="44"/>
      <c r="AB105" s="44"/>
      <c r="AC105" s="44"/>
      <c r="AD105" s="44"/>
      <c r="AE105" s="88"/>
      <c r="AF105" s="216">
        <f>SUM(Z105:AE105)</f>
        <v>0</v>
      </c>
      <c r="AG105" s="43"/>
      <c r="AH105" s="95"/>
      <c r="AI105" s="93">
        <f t="shared" si="19"/>
        <v>0</v>
      </c>
      <c r="AJ105" s="6"/>
      <c r="AK105" s="230"/>
      <c r="AL105" s="235"/>
      <c r="AM105" s="72"/>
      <c r="AN105" s="178"/>
    </row>
    <row r="106" spans="1:40" ht="25.5" customHeight="1" x14ac:dyDescent="0.25">
      <c r="A106" s="24">
        <v>8</v>
      </c>
      <c r="B106" s="114" t="s">
        <v>35</v>
      </c>
      <c r="C106" s="100" t="s">
        <v>3</v>
      </c>
      <c r="D106" s="223">
        <f>SUM(AC94:AH94)</f>
        <v>0</v>
      </c>
      <c r="E106" s="43"/>
      <c r="F106" s="44"/>
      <c r="G106" s="44"/>
      <c r="H106" s="44"/>
      <c r="I106" s="44"/>
      <c r="J106" s="88"/>
      <c r="K106" s="216">
        <f>SUM(E106:J106)</f>
        <v>0</v>
      </c>
      <c r="L106" s="43"/>
      <c r="M106" s="44"/>
      <c r="N106" s="44"/>
      <c r="O106" s="44"/>
      <c r="P106" s="44"/>
      <c r="Q106" s="88"/>
      <c r="R106" s="216">
        <f t="shared" ref="R106:R107" si="20">SUM(L106:Q106)</f>
        <v>0</v>
      </c>
      <c r="S106" s="43"/>
      <c r="T106" s="44"/>
      <c r="U106" s="44"/>
      <c r="V106" s="44"/>
      <c r="W106" s="44"/>
      <c r="X106" s="88"/>
      <c r="Y106" s="216">
        <f t="shared" ref="Y106:Y107" si="21">SUM(S106:X106)</f>
        <v>0</v>
      </c>
      <c r="Z106" s="43"/>
      <c r="AA106" s="44"/>
      <c r="AB106" s="44"/>
      <c r="AC106" s="44"/>
      <c r="AD106" s="44"/>
      <c r="AE106" s="88"/>
      <c r="AF106" s="216">
        <f>SUM(Z106:AE106)</f>
        <v>0</v>
      </c>
      <c r="AG106" s="43"/>
      <c r="AH106" s="95"/>
      <c r="AI106" s="93">
        <f t="shared" si="19"/>
        <v>0</v>
      </c>
      <c r="AJ106" s="6"/>
      <c r="AK106" s="232"/>
      <c r="AL106" s="236"/>
      <c r="AM106" s="72"/>
      <c r="AN106" s="45" t="s">
        <v>148</v>
      </c>
    </row>
    <row r="107" spans="1:40" ht="25.5" customHeight="1" thickBot="1" x14ac:dyDescent="0.3">
      <c r="A107" s="24">
        <v>9</v>
      </c>
      <c r="B107" s="217" t="s">
        <v>36</v>
      </c>
      <c r="C107" s="101" t="s">
        <v>3</v>
      </c>
      <c r="D107" s="223">
        <f>SUM(AC95:AH95)</f>
        <v>0</v>
      </c>
      <c r="E107" s="47"/>
      <c r="F107" s="48"/>
      <c r="G107" s="48"/>
      <c r="H107" s="48"/>
      <c r="I107" s="48"/>
      <c r="J107" s="48"/>
      <c r="K107" s="218">
        <f t="shared" ref="K107" si="22">SUM(E107:J107)</f>
        <v>0</v>
      </c>
      <c r="L107" s="47"/>
      <c r="M107" s="48"/>
      <c r="N107" s="48"/>
      <c r="O107" s="48"/>
      <c r="P107" s="48"/>
      <c r="Q107" s="48"/>
      <c r="R107" s="218">
        <f t="shared" si="20"/>
        <v>0</v>
      </c>
      <c r="S107" s="47"/>
      <c r="T107" s="48"/>
      <c r="U107" s="48"/>
      <c r="V107" s="48"/>
      <c r="W107" s="48"/>
      <c r="X107" s="48"/>
      <c r="Y107" s="218">
        <f t="shared" si="21"/>
        <v>0</v>
      </c>
      <c r="Z107" s="47"/>
      <c r="AA107" s="48"/>
      <c r="AB107" s="48"/>
      <c r="AC107" s="48"/>
      <c r="AD107" s="48"/>
      <c r="AE107" s="48"/>
      <c r="AF107" s="218">
        <f t="shared" ref="AF107" si="23">SUM(Z107:AE107)</f>
        <v>0</v>
      </c>
      <c r="AG107" s="47"/>
      <c r="AH107" s="96"/>
      <c r="AI107" s="93">
        <f t="shared" si="19"/>
        <v>0</v>
      </c>
      <c r="AJ107" s="6"/>
      <c r="AK107" s="49">
        <f>AK87+AK99+AK75+AK63+AK51+AK39+AK27+AK15</f>
        <v>0</v>
      </c>
      <c r="AL107" s="50">
        <f>AM102+AM90+AM78+AM66+AM54+AM42+AM30+AM18</f>
        <v>1418.6</v>
      </c>
      <c r="AM107" s="51"/>
      <c r="AN107" s="151">
        <f>AK107-AL107+$AN$15</f>
        <v>-1418.6</v>
      </c>
    </row>
    <row r="108" spans="1:40" ht="13.5" thickBot="1" x14ac:dyDescent="0.3">
      <c r="B108" s="125"/>
      <c r="C108" s="53"/>
      <c r="AI108" s="54"/>
      <c r="AK108" s="119"/>
      <c r="AL108" s="119"/>
    </row>
    <row r="109" spans="1:40" ht="13.5" customHeight="1" thickBot="1" x14ac:dyDescent="0.3">
      <c r="A109" s="24"/>
      <c r="B109" s="211" t="s">
        <v>43</v>
      </c>
      <c r="C109" s="179" t="s">
        <v>47</v>
      </c>
      <c r="D109" s="25" t="s">
        <v>82</v>
      </c>
      <c r="E109" s="26"/>
      <c r="F109" s="26"/>
      <c r="G109" s="26"/>
      <c r="H109" s="26"/>
      <c r="I109" s="25" t="s">
        <v>83</v>
      </c>
      <c r="J109" s="26"/>
      <c r="K109" s="26"/>
      <c r="L109" s="26"/>
      <c r="M109" s="26"/>
      <c r="N109" s="26"/>
      <c r="O109" s="26"/>
      <c r="P109" s="25" t="s">
        <v>84</v>
      </c>
      <c r="Q109" s="26"/>
      <c r="R109" s="26"/>
      <c r="S109" s="26"/>
      <c r="T109" s="26"/>
      <c r="U109" s="26"/>
      <c r="V109" s="55"/>
      <c r="W109" s="25" t="s">
        <v>85</v>
      </c>
      <c r="X109" s="26"/>
      <c r="Y109" s="26"/>
      <c r="Z109" s="26"/>
      <c r="AA109" s="26"/>
      <c r="AB109" s="26"/>
      <c r="AC109" s="55"/>
      <c r="AD109" s="25" t="s">
        <v>86</v>
      </c>
      <c r="AE109" s="26"/>
      <c r="AF109" s="26"/>
      <c r="AG109" s="55"/>
      <c r="AH109" s="136"/>
      <c r="AI109" s="89" t="s">
        <v>0</v>
      </c>
      <c r="AJ109" s="6"/>
      <c r="AK109" s="190" t="s">
        <v>149</v>
      </c>
      <c r="AL109" s="191"/>
      <c r="AM109" s="225" t="s">
        <v>102</v>
      </c>
      <c r="AN109" s="181"/>
    </row>
    <row r="110" spans="1:40" ht="13.5" thickBot="1" x14ac:dyDescent="0.3">
      <c r="A110" s="24"/>
      <c r="B110" s="212"/>
      <c r="C110" s="180"/>
      <c r="D110" s="29">
        <v>1</v>
      </c>
      <c r="E110" s="30">
        <v>2</v>
      </c>
      <c r="F110" s="30">
        <v>3</v>
      </c>
      <c r="G110" s="30">
        <v>4</v>
      </c>
      <c r="H110" s="56">
        <v>5</v>
      </c>
      <c r="I110" s="29">
        <v>6</v>
      </c>
      <c r="J110" s="30">
        <v>7</v>
      </c>
      <c r="K110" s="30">
        <v>8</v>
      </c>
      <c r="L110" s="30">
        <v>9</v>
      </c>
      <c r="M110" s="30">
        <v>10</v>
      </c>
      <c r="N110" s="30">
        <v>11</v>
      </c>
      <c r="O110" s="56">
        <v>12</v>
      </c>
      <c r="P110" s="29">
        <v>13</v>
      </c>
      <c r="Q110" s="30">
        <v>14</v>
      </c>
      <c r="R110" s="30">
        <v>15</v>
      </c>
      <c r="S110" s="30">
        <v>16</v>
      </c>
      <c r="T110" s="30">
        <v>17</v>
      </c>
      <c r="U110" s="30">
        <v>18</v>
      </c>
      <c r="V110" s="56">
        <v>19</v>
      </c>
      <c r="W110" s="29">
        <v>20</v>
      </c>
      <c r="X110" s="30">
        <v>21</v>
      </c>
      <c r="Y110" s="30">
        <v>22</v>
      </c>
      <c r="Z110" s="30">
        <v>23</v>
      </c>
      <c r="AA110" s="30">
        <v>24</v>
      </c>
      <c r="AB110" s="30">
        <v>25</v>
      </c>
      <c r="AC110" s="56">
        <v>26</v>
      </c>
      <c r="AD110" s="29">
        <v>27</v>
      </c>
      <c r="AE110" s="30">
        <v>28</v>
      </c>
      <c r="AF110" s="30">
        <v>29</v>
      </c>
      <c r="AG110" s="56">
        <v>30</v>
      </c>
      <c r="AH110" s="137"/>
      <c r="AI110" s="90"/>
      <c r="AJ110" s="6"/>
      <c r="AK110" s="192"/>
      <c r="AL110" s="193"/>
      <c r="AM110" s="226"/>
      <c r="AN110" s="182"/>
    </row>
    <row r="111" spans="1:40" s="175" customFormat="1" ht="25.5" customHeight="1" x14ac:dyDescent="0.25">
      <c r="A111" s="24">
        <v>1</v>
      </c>
      <c r="B111" s="213" t="s">
        <v>28</v>
      </c>
      <c r="C111" s="97" t="s">
        <v>1</v>
      </c>
      <c r="D111" s="33"/>
      <c r="E111" s="34"/>
      <c r="F111" s="34"/>
      <c r="G111" s="35"/>
      <c r="H111" s="152"/>
      <c r="I111" s="33"/>
      <c r="J111" s="34"/>
      <c r="K111" s="34"/>
      <c r="L111" s="34"/>
      <c r="M111" s="34"/>
      <c r="N111" s="35"/>
      <c r="O111" s="152"/>
      <c r="P111" s="33"/>
      <c r="Q111" s="34"/>
      <c r="R111" s="34"/>
      <c r="S111" s="34"/>
      <c r="T111" s="34"/>
      <c r="U111" s="35"/>
      <c r="V111" s="152"/>
      <c r="W111" s="33"/>
      <c r="X111" s="34"/>
      <c r="Y111" s="34"/>
      <c r="Z111" s="34"/>
      <c r="AA111" s="34"/>
      <c r="AB111" s="35"/>
      <c r="AC111" s="152"/>
      <c r="AD111" s="33"/>
      <c r="AE111" s="34"/>
      <c r="AF111" s="34"/>
      <c r="AG111" s="73"/>
      <c r="AH111" s="138"/>
      <c r="AI111" s="91">
        <f>SUM(D111:AH111)</f>
        <v>0</v>
      </c>
      <c r="AJ111" s="6"/>
      <c r="AK111" s="184">
        <f>AI111+AI112+AI117+AI118+AI119+AI113</f>
        <v>0</v>
      </c>
      <c r="AL111" s="185"/>
      <c r="AM111" s="82">
        <v>22</v>
      </c>
      <c r="AN111" s="182"/>
    </row>
    <row r="112" spans="1:40" s="175" customFormat="1" ht="25.5" customHeight="1" x14ac:dyDescent="0.25">
      <c r="A112" s="24">
        <v>2</v>
      </c>
      <c r="B112" s="214" t="s">
        <v>29</v>
      </c>
      <c r="C112" s="97" t="s">
        <v>2</v>
      </c>
      <c r="D112" s="33"/>
      <c r="E112" s="34"/>
      <c r="F112" s="34"/>
      <c r="G112" s="34"/>
      <c r="H112" s="37"/>
      <c r="I112" s="33"/>
      <c r="J112" s="34"/>
      <c r="K112" s="34"/>
      <c r="L112" s="34"/>
      <c r="M112" s="34"/>
      <c r="N112" s="34"/>
      <c r="O112" s="37"/>
      <c r="P112" s="33"/>
      <c r="Q112" s="34"/>
      <c r="R112" s="34"/>
      <c r="S112" s="34"/>
      <c r="T112" s="34"/>
      <c r="U112" s="34"/>
      <c r="V112" s="37"/>
      <c r="W112" s="33"/>
      <c r="X112" s="34"/>
      <c r="Y112" s="34"/>
      <c r="Z112" s="34"/>
      <c r="AA112" s="34"/>
      <c r="AB112" s="34"/>
      <c r="AC112" s="37"/>
      <c r="AD112" s="33"/>
      <c r="AE112" s="34"/>
      <c r="AF112" s="34"/>
      <c r="AG112" s="73"/>
      <c r="AH112" s="138"/>
      <c r="AI112" s="92">
        <f>SUM(D112:AH112)</f>
        <v>0</v>
      </c>
      <c r="AJ112" s="6"/>
      <c r="AK112" s="186"/>
      <c r="AL112" s="187"/>
      <c r="AM112" s="79"/>
      <c r="AN112" s="182"/>
    </row>
    <row r="113" spans="1:40" s="175" customFormat="1" ht="38.25" x14ac:dyDescent="0.25">
      <c r="A113" s="24">
        <v>3</v>
      </c>
      <c r="B113" s="214" t="s">
        <v>30</v>
      </c>
      <c r="C113" s="98" t="s">
        <v>1</v>
      </c>
      <c r="D113" s="33"/>
      <c r="E113" s="34"/>
      <c r="F113" s="34"/>
      <c r="G113" s="40"/>
      <c r="H113" s="37"/>
      <c r="I113" s="33"/>
      <c r="J113" s="34"/>
      <c r="K113" s="34"/>
      <c r="L113" s="34"/>
      <c r="M113" s="34"/>
      <c r="N113" s="40"/>
      <c r="O113" s="37"/>
      <c r="P113" s="33"/>
      <c r="Q113" s="34"/>
      <c r="R113" s="34"/>
      <c r="S113" s="34"/>
      <c r="T113" s="34"/>
      <c r="U113" s="40"/>
      <c r="V113" s="37"/>
      <c r="W113" s="33"/>
      <c r="X113" s="34"/>
      <c r="Y113" s="34"/>
      <c r="Z113" s="34"/>
      <c r="AA113" s="34"/>
      <c r="AB113" s="40"/>
      <c r="AC113" s="37"/>
      <c r="AD113" s="33"/>
      <c r="AE113" s="34"/>
      <c r="AF113" s="34"/>
      <c r="AG113" s="73"/>
      <c r="AH113" s="138"/>
      <c r="AI113" s="92">
        <f>SUM(D113:AH113)</f>
        <v>0</v>
      </c>
      <c r="AJ113" s="6"/>
      <c r="AK113" s="188"/>
      <c r="AL113" s="189"/>
      <c r="AM113" s="227" t="s">
        <v>150</v>
      </c>
      <c r="AN113" s="183"/>
    </row>
    <row r="114" spans="1:40" ht="25.5" customHeight="1" x14ac:dyDescent="0.25">
      <c r="A114" s="24">
        <v>4</v>
      </c>
      <c r="B114" s="214" t="s">
        <v>31</v>
      </c>
      <c r="C114" s="98"/>
      <c r="D114" s="33"/>
      <c r="E114" s="34"/>
      <c r="F114" s="34"/>
      <c r="G114" s="40"/>
      <c r="H114" s="215">
        <f>SUM(D111:H111)+SUM(D113:H113)+SUM(AG99:AH99)+SUM(AG101:AH101)</f>
        <v>0</v>
      </c>
      <c r="I114" s="33"/>
      <c r="J114" s="34"/>
      <c r="K114" s="34"/>
      <c r="L114" s="34"/>
      <c r="M114" s="34"/>
      <c r="N114" s="40"/>
      <c r="O114" s="215">
        <f>SUM(I111:O111)+SUM(I113:O113)</f>
        <v>0</v>
      </c>
      <c r="P114" s="33"/>
      <c r="Q114" s="34"/>
      <c r="R114" s="34"/>
      <c r="S114" s="34"/>
      <c r="T114" s="34"/>
      <c r="U114" s="40"/>
      <c r="V114" s="215">
        <f>SUM(P111:V111)+SUM(P113:V113)</f>
        <v>0</v>
      </c>
      <c r="W114" s="33"/>
      <c r="X114" s="34"/>
      <c r="Y114" s="34"/>
      <c r="Z114" s="34"/>
      <c r="AA114" s="34"/>
      <c r="AB114" s="40"/>
      <c r="AC114" s="215">
        <f>SUM(W111:AC111)+SUM(W113:AC113)</f>
        <v>0</v>
      </c>
      <c r="AD114" s="33"/>
      <c r="AE114" s="34"/>
      <c r="AF114" s="34"/>
      <c r="AG114" s="73"/>
      <c r="AH114" s="138"/>
      <c r="AI114" s="92">
        <f>H114+O114+V114+AC114</f>
        <v>0</v>
      </c>
      <c r="AJ114" s="6"/>
      <c r="AK114" s="228" t="s">
        <v>151</v>
      </c>
      <c r="AL114" s="234" t="s">
        <v>152</v>
      </c>
      <c r="AM114" s="36">
        <f>(AM111*8.2)/100*C11</f>
        <v>180.39999999999998</v>
      </c>
      <c r="AN114" s="173" t="s">
        <v>4</v>
      </c>
    </row>
    <row r="115" spans="1:40" ht="25.5" customHeight="1" x14ac:dyDescent="0.25">
      <c r="A115" s="24">
        <v>5</v>
      </c>
      <c r="B115" s="214" t="s">
        <v>32</v>
      </c>
      <c r="C115" s="99"/>
      <c r="D115" s="33"/>
      <c r="E115" s="34"/>
      <c r="F115" s="34"/>
      <c r="G115" s="40"/>
      <c r="H115" s="215">
        <f>SUM(D111:H111)+SUM(D112:H113)+SUM(AG99:AH99)+SUM(AG100:AH101)</f>
        <v>0</v>
      </c>
      <c r="I115" s="33"/>
      <c r="J115" s="34"/>
      <c r="K115" s="34"/>
      <c r="L115" s="34"/>
      <c r="M115" s="34"/>
      <c r="N115" s="40"/>
      <c r="O115" s="215">
        <f>SUM(I111:O111)+SUM(I112:O113)</f>
        <v>0</v>
      </c>
      <c r="P115" s="33"/>
      <c r="Q115" s="34"/>
      <c r="R115" s="34"/>
      <c r="S115" s="34"/>
      <c r="T115" s="34"/>
      <c r="U115" s="40"/>
      <c r="V115" s="215">
        <f>SUM(P111:V111)+SUM(P112:V113)</f>
        <v>0</v>
      </c>
      <c r="W115" s="33"/>
      <c r="X115" s="34"/>
      <c r="Y115" s="34"/>
      <c r="Z115" s="34"/>
      <c r="AA115" s="34"/>
      <c r="AB115" s="40"/>
      <c r="AC115" s="215">
        <f>SUM(W111:AC111)+SUM(W112:AC113)</f>
        <v>0</v>
      </c>
      <c r="AD115" s="33"/>
      <c r="AE115" s="34"/>
      <c r="AF115" s="34"/>
      <c r="AG115" s="73"/>
      <c r="AH115" s="138"/>
      <c r="AI115" s="92">
        <f t="shared" ref="AI115:AI119" si="24">H115+O115+V115+AC115</f>
        <v>0</v>
      </c>
      <c r="AJ115" s="6"/>
      <c r="AK115" s="230"/>
      <c r="AL115" s="235"/>
      <c r="AM115" s="72"/>
      <c r="AN115" s="172">
        <f>AK111-AM114</f>
        <v>-180.39999999999998</v>
      </c>
    </row>
    <row r="116" spans="1:40" ht="25.5" customHeight="1" x14ac:dyDescent="0.25">
      <c r="A116" s="24">
        <v>6</v>
      </c>
      <c r="B116" s="214" t="s">
        <v>33</v>
      </c>
      <c r="C116" s="100"/>
      <c r="D116" s="33"/>
      <c r="E116" s="34"/>
      <c r="F116" s="34"/>
      <c r="G116" s="40"/>
      <c r="H116" s="37"/>
      <c r="I116" s="33"/>
      <c r="J116" s="34"/>
      <c r="K116" s="34"/>
      <c r="L116" s="34"/>
      <c r="M116" s="34"/>
      <c r="N116" s="40"/>
      <c r="O116" s="37"/>
      <c r="P116" s="33"/>
      <c r="Q116" s="34"/>
      <c r="R116" s="34"/>
      <c r="S116" s="34"/>
      <c r="T116" s="34"/>
      <c r="U116" s="40"/>
      <c r="V116" s="37"/>
      <c r="W116" s="33"/>
      <c r="X116" s="34"/>
      <c r="Y116" s="34"/>
      <c r="Z116" s="34"/>
      <c r="AA116" s="34"/>
      <c r="AB116" s="40"/>
      <c r="AC116" s="37"/>
      <c r="AD116" s="33"/>
      <c r="AE116" s="34"/>
      <c r="AF116" s="34"/>
      <c r="AG116" s="73"/>
      <c r="AH116" s="138"/>
      <c r="AI116" s="162"/>
      <c r="AJ116" s="6"/>
      <c r="AK116" s="230"/>
      <c r="AL116" s="235"/>
      <c r="AM116" s="72"/>
      <c r="AN116" s="45"/>
    </row>
    <row r="117" spans="1:40" ht="25.5" customHeight="1" x14ac:dyDescent="0.25">
      <c r="A117" s="24">
        <v>7</v>
      </c>
      <c r="B117" s="114" t="s">
        <v>34</v>
      </c>
      <c r="C117" s="100" t="s">
        <v>3</v>
      </c>
      <c r="D117" s="43"/>
      <c r="E117" s="44"/>
      <c r="F117" s="44"/>
      <c r="G117" s="88"/>
      <c r="H117" s="216">
        <f>SUM(D117:G117)+SUM(AG105:AH105)</f>
        <v>0</v>
      </c>
      <c r="I117" s="43"/>
      <c r="J117" s="44"/>
      <c r="K117" s="44"/>
      <c r="L117" s="44"/>
      <c r="M117" s="44"/>
      <c r="N117" s="88"/>
      <c r="O117" s="216">
        <f>SUM(I117:N117)</f>
        <v>0</v>
      </c>
      <c r="P117" s="43"/>
      <c r="Q117" s="44"/>
      <c r="R117" s="44"/>
      <c r="S117" s="44"/>
      <c r="T117" s="44"/>
      <c r="U117" s="88"/>
      <c r="V117" s="216">
        <f>SUM(P117:U117)</f>
        <v>0</v>
      </c>
      <c r="W117" s="43"/>
      <c r="X117" s="44"/>
      <c r="Y117" s="44"/>
      <c r="Z117" s="44"/>
      <c r="AA117" s="44"/>
      <c r="AB117" s="88"/>
      <c r="AC117" s="216">
        <f>SUM(W117:AB117)</f>
        <v>0</v>
      </c>
      <c r="AD117" s="43"/>
      <c r="AE117" s="44"/>
      <c r="AF117" s="44"/>
      <c r="AG117" s="95"/>
      <c r="AH117" s="139"/>
      <c r="AI117" s="92">
        <f t="shared" si="24"/>
        <v>0</v>
      </c>
      <c r="AJ117" s="6"/>
      <c r="AK117" s="230"/>
      <c r="AL117" s="235"/>
      <c r="AM117" s="72"/>
      <c r="AN117" s="71"/>
    </row>
    <row r="118" spans="1:40" ht="25.5" customHeight="1" x14ac:dyDescent="0.25">
      <c r="A118" s="24">
        <v>8</v>
      </c>
      <c r="B118" s="114" t="s">
        <v>35</v>
      </c>
      <c r="C118" s="100" t="s">
        <v>3</v>
      </c>
      <c r="D118" s="43"/>
      <c r="E118" s="44"/>
      <c r="F118" s="44"/>
      <c r="G118" s="88"/>
      <c r="H118" s="216">
        <f>SUM(D118:G118)+SUM(AG106:AH106)</f>
        <v>0</v>
      </c>
      <c r="I118" s="43"/>
      <c r="J118" s="44"/>
      <c r="K118" s="44"/>
      <c r="L118" s="44"/>
      <c r="M118" s="44"/>
      <c r="N118" s="88"/>
      <c r="O118" s="216">
        <f>SUM(I118:N118)</f>
        <v>0</v>
      </c>
      <c r="P118" s="43"/>
      <c r="Q118" s="44"/>
      <c r="R118" s="44"/>
      <c r="S118" s="44"/>
      <c r="T118" s="44"/>
      <c r="U118" s="88"/>
      <c r="V118" s="216">
        <f t="shared" ref="V118" si="25">SUM(P118:U118)</f>
        <v>0</v>
      </c>
      <c r="W118" s="43"/>
      <c r="X118" s="44"/>
      <c r="Y118" s="44"/>
      <c r="Z118" s="44"/>
      <c r="AA118" s="44"/>
      <c r="AB118" s="88"/>
      <c r="AC118" s="216">
        <f t="shared" ref="AC118:AC119" si="26">SUM(W118:AB118)</f>
        <v>0</v>
      </c>
      <c r="AD118" s="43"/>
      <c r="AE118" s="44"/>
      <c r="AF118" s="44"/>
      <c r="AG118" s="95"/>
      <c r="AH118" s="139"/>
      <c r="AI118" s="92">
        <f>H118+O118+V118+AC118</f>
        <v>0</v>
      </c>
      <c r="AJ118" s="6"/>
      <c r="AK118" s="232"/>
      <c r="AL118" s="236"/>
      <c r="AM118" s="72"/>
      <c r="AN118" s="45" t="s">
        <v>153</v>
      </c>
    </row>
    <row r="119" spans="1:40" ht="25.5" customHeight="1" thickBot="1" x14ac:dyDescent="0.3">
      <c r="A119" s="24">
        <v>9</v>
      </c>
      <c r="B119" s="217" t="s">
        <v>36</v>
      </c>
      <c r="C119" s="101" t="s">
        <v>3</v>
      </c>
      <c r="D119" s="47"/>
      <c r="E119" s="48"/>
      <c r="F119" s="48"/>
      <c r="G119" s="48"/>
      <c r="H119" s="216">
        <f>SUM(D119:G119)+SUM(AG107:AH107)</f>
        <v>0</v>
      </c>
      <c r="I119" s="47"/>
      <c r="J119" s="48"/>
      <c r="K119" s="48"/>
      <c r="L119" s="48"/>
      <c r="M119" s="48"/>
      <c r="N119" s="48"/>
      <c r="O119" s="218">
        <f t="shared" ref="O119" si="27">SUM(I119:N119)</f>
        <v>0</v>
      </c>
      <c r="P119" s="47"/>
      <c r="Q119" s="48"/>
      <c r="R119" s="48"/>
      <c r="S119" s="48"/>
      <c r="T119" s="48"/>
      <c r="U119" s="48"/>
      <c r="V119" s="218">
        <f>SUM(P119:U119)</f>
        <v>0</v>
      </c>
      <c r="W119" s="47"/>
      <c r="X119" s="48"/>
      <c r="Y119" s="48"/>
      <c r="Z119" s="48"/>
      <c r="AA119" s="48"/>
      <c r="AB119" s="48"/>
      <c r="AC119" s="218">
        <f t="shared" si="26"/>
        <v>0</v>
      </c>
      <c r="AD119" s="47"/>
      <c r="AE119" s="48"/>
      <c r="AF119" s="48"/>
      <c r="AG119" s="96"/>
      <c r="AH119" s="140"/>
      <c r="AI119" s="92">
        <f t="shared" si="24"/>
        <v>0</v>
      </c>
      <c r="AJ119" s="6"/>
      <c r="AK119" s="49">
        <f>AK99+AK111+AK87+AK75+AK63+AK51+AK39+AK27+AK15</f>
        <v>0</v>
      </c>
      <c r="AL119" s="50">
        <f>AM90+AM102+AM114+AM78+AM66+AM54+AM42+AM30+AM18</f>
        <v>1598.9999999999998</v>
      </c>
      <c r="AM119" s="51"/>
      <c r="AN119" s="52">
        <f>AK119-AL119+$AN$15</f>
        <v>-1598.9999999999998</v>
      </c>
    </row>
    <row r="120" spans="1:40" ht="13.5" thickBot="1" x14ac:dyDescent="0.3">
      <c r="B120" s="124"/>
      <c r="C120" s="53"/>
      <c r="AH120" s="120"/>
      <c r="AI120" s="67"/>
      <c r="AJ120" s="68"/>
      <c r="AK120" s="121"/>
      <c r="AL120" s="121"/>
    </row>
    <row r="121" spans="1:40" ht="13.5" customHeight="1" thickBot="1" x14ac:dyDescent="0.3">
      <c r="A121" s="24"/>
      <c r="B121" s="211" t="s">
        <v>44</v>
      </c>
      <c r="C121" s="179" t="s">
        <v>47</v>
      </c>
      <c r="D121" s="25" t="s">
        <v>86</v>
      </c>
      <c r="E121" s="26"/>
      <c r="F121" s="26"/>
      <c r="G121" s="25" t="s">
        <v>87</v>
      </c>
      <c r="H121" s="26"/>
      <c r="I121" s="26"/>
      <c r="J121" s="26"/>
      <c r="K121" s="26"/>
      <c r="L121" s="26"/>
      <c r="M121" s="26"/>
      <c r="N121" s="25" t="s">
        <v>88</v>
      </c>
      <c r="O121" s="26"/>
      <c r="P121" s="26"/>
      <c r="Q121" s="26"/>
      <c r="R121" s="26"/>
      <c r="S121" s="26"/>
      <c r="T121" s="55"/>
      <c r="U121" s="25" t="s">
        <v>89</v>
      </c>
      <c r="V121" s="26"/>
      <c r="W121" s="26"/>
      <c r="X121" s="26"/>
      <c r="Y121" s="26"/>
      <c r="Z121" s="26"/>
      <c r="AA121" s="55"/>
      <c r="AB121" s="25" t="s">
        <v>90</v>
      </c>
      <c r="AC121" s="26"/>
      <c r="AD121" s="26"/>
      <c r="AE121" s="26"/>
      <c r="AF121" s="26"/>
      <c r="AG121" s="26"/>
      <c r="AH121" s="55"/>
      <c r="AI121" s="89" t="s">
        <v>0</v>
      </c>
      <c r="AJ121" s="6"/>
      <c r="AK121" s="190" t="s">
        <v>154</v>
      </c>
      <c r="AL121" s="191"/>
      <c r="AM121" s="225" t="s">
        <v>102</v>
      </c>
      <c r="AN121" s="181"/>
    </row>
    <row r="122" spans="1:40" ht="13.5" thickBot="1" x14ac:dyDescent="0.3">
      <c r="A122" s="24"/>
      <c r="B122" s="212"/>
      <c r="C122" s="180"/>
      <c r="D122" s="29">
        <v>1</v>
      </c>
      <c r="E122" s="30">
        <v>2</v>
      </c>
      <c r="F122" s="56">
        <v>3</v>
      </c>
      <c r="G122" s="29">
        <v>4</v>
      </c>
      <c r="H122" s="30">
        <v>5</v>
      </c>
      <c r="I122" s="30">
        <v>6</v>
      </c>
      <c r="J122" s="30">
        <v>7</v>
      </c>
      <c r="K122" s="30">
        <v>8</v>
      </c>
      <c r="L122" s="30">
        <v>9</v>
      </c>
      <c r="M122" s="56">
        <v>10</v>
      </c>
      <c r="N122" s="29">
        <v>11</v>
      </c>
      <c r="O122" s="30">
        <v>12</v>
      </c>
      <c r="P122" s="30">
        <v>13</v>
      </c>
      <c r="Q122" s="30">
        <v>14</v>
      </c>
      <c r="R122" s="30">
        <v>15</v>
      </c>
      <c r="S122" s="30">
        <v>16</v>
      </c>
      <c r="T122" s="56">
        <v>17</v>
      </c>
      <c r="U122" s="29">
        <v>18</v>
      </c>
      <c r="V122" s="30">
        <v>19</v>
      </c>
      <c r="W122" s="30">
        <v>20</v>
      </c>
      <c r="X122" s="30">
        <v>21</v>
      </c>
      <c r="Y122" s="30">
        <v>22</v>
      </c>
      <c r="Z122" s="30">
        <v>23</v>
      </c>
      <c r="AA122" s="56">
        <v>24</v>
      </c>
      <c r="AB122" s="29">
        <v>25</v>
      </c>
      <c r="AC122" s="30">
        <v>26</v>
      </c>
      <c r="AD122" s="30">
        <v>27</v>
      </c>
      <c r="AE122" s="30">
        <v>28</v>
      </c>
      <c r="AF122" s="30">
        <v>29</v>
      </c>
      <c r="AG122" s="30">
        <v>30</v>
      </c>
      <c r="AH122" s="56">
        <v>31</v>
      </c>
      <c r="AI122" s="90"/>
      <c r="AJ122" s="6"/>
      <c r="AK122" s="192"/>
      <c r="AL122" s="193"/>
      <c r="AM122" s="226"/>
      <c r="AN122" s="182"/>
    </row>
    <row r="123" spans="1:40" s="175" customFormat="1" ht="25.5" customHeight="1" x14ac:dyDescent="0.25">
      <c r="A123" s="24">
        <v>1</v>
      </c>
      <c r="B123" s="213" t="s">
        <v>28</v>
      </c>
      <c r="C123" s="97" t="s">
        <v>1</v>
      </c>
      <c r="D123" s="33"/>
      <c r="E123" s="35"/>
      <c r="F123" s="152"/>
      <c r="G123" s="33"/>
      <c r="H123" s="34"/>
      <c r="I123" s="34"/>
      <c r="J123" s="34"/>
      <c r="K123" s="34"/>
      <c r="L123" s="35"/>
      <c r="M123" s="152"/>
      <c r="N123" s="33"/>
      <c r="O123" s="34"/>
      <c r="P123" s="34"/>
      <c r="Q123" s="34"/>
      <c r="R123" s="34"/>
      <c r="S123" s="35"/>
      <c r="T123" s="152"/>
      <c r="U123" s="33"/>
      <c r="V123" s="34"/>
      <c r="W123" s="34"/>
      <c r="X123" s="34"/>
      <c r="Y123" s="34"/>
      <c r="Z123" s="35"/>
      <c r="AA123" s="152"/>
      <c r="AB123" s="33"/>
      <c r="AC123" s="34"/>
      <c r="AD123" s="34"/>
      <c r="AE123" s="34"/>
      <c r="AF123" s="34"/>
      <c r="AG123" s="35"/>
      <c r="AH123" s="152"/>
      <c r="AI123" s="91">
        <f>SUM(D123:AH123)</f>
        <v>0</v>
      </c>
      <c r="AJ123" s="6"/>
      <c r="AK123" s="184">
        <f>AI123+AI124+AI129+AI130+AI131+AI125</f>
        <v>0</v>
      </c>
      <c r="AL123" s="185"/>
      <c r="AM123" s="82">
        <v>21</v>
      </c>
      <c r="AN123" s="182"/>
    </row>
    <row r="124" spans="1:40" s="175" customFormat="1" ht="25.5" customHeight="1" x14ac:dyDescent="0.25">
      <c r="A124" s="24">
        <v>2</v>
      </c>
      <c r="B124" s="214" t="s">
        <v>29</v>
      </c>
      <c r="C124" s="97" t="s">
        <v>2</v>
      </c>
      <c r="D124" s="33"/>
      <c r="E124" s="34"/>
      <c r="F124" s="37"/>
      <c r="G124" s="33"/>
      <c r="H124" s="34"/>
      <c r="I124" s="34"/>
      <c r="J124" s="34"/>
      <c r="K124" s="34"/>
      <c r="L124" s="34"/>
      <c r="M124" s="37"/>
      <c r="N124" s="33"/>
      <c r="O124" s="34"/>
      <c r="P124" s="34"/>
      <c r="Q124" s="34"/>
      <c r="R124" s="34"/>
      <c r="S124" s="34"/>
      <c r="T124" s="37"/>
      <c r="U124" s="33"/>
      <c r="V124" s="34"/>
      <c r="W124" s="34"/>
      <c r="X124" s="34"/>
      <c r="Y124" s="34"/>
      <c r="Z124" s="34"/>
      <c r="AA124" s="37"/>
      <c r="AB124" s="33"/>
      <c r="AC124" s="34"/>
      <c r="AD124" s="34"/>
      <c r="AE124" s="34"/>
      <c r="AF124" s="34"/>
      <c r="AG124" s="34"/>
      <c r="AH124" s="37"/>
      <c r="AI124" s="92">
        <f>SUM(D124:AH124)</f>
        <v>0</v>
      </c>
      <c r="AJ124" s="6"/>
      <c r="AK124" s="186"/>
      <c r="AL124" s="187"/>
      <c r="AM124" s="79"/>
      <c r="AN124" s="182"/>
    </row>
    <row r="125" spans="1:40" s="175" customFormat="1" ht="38.25" x14ac:dyDescent="0.25">
      <c r="A125" s="24">
        <v>3</v>
      </c>
      <c r="B125" s="214" t="s">
        <v>30</v>
      </c>
      <c r="C125" s="98" t="s">
        <v>1</v>
      </c>
      <c r="D125" s="33"/>
      <c r="E125" s="40"/>
      <c r="F125" s="37"/>
      <c r="G125" s="33"/>
      <c r="H125" s="34"/>
      <c r="I125" s="34"/>
      <c r="J125" s="34"/>
      <c r="K125" s="34"/>
      <c r="L125" s="40"/>
      <c r="M125" s="37"/>
      <c r="N125" s="33"/>
      <c r="O125" s="34"/>
      <c r="P125" s="34"/>
      <c r="Q125" s="34"/>
      <c r="R125" s="34"/>
      <c r="S125" s="40"/>
      <c r="T125" s="37"/>
      <c r="U125" s="33"/>
      <c r="V125" s="34"/>
      <c r="W125" s="34"/>
      <c r="X125" s="34"/>
      <c r="Y125" s="34"/>
      <c r="Z125" s="40"/>
      <c r="AA125" s="37"/>
      <c r="AB125" s="33"/>
      <c r="AC125" s="34"/>
      <c r="AD125" s="34"/>
      <c r="AE125" s="34"/>
      <c r="AF125" s="34"/>
      <c r="AG125" s="40"/>
      <c r="AH125" s="37"/>
      <c r="AI125" s="92">
        <f>SUM(D125:AH125)</f>
        <v>0</v>
      </c>
      <c r="AJ125" s="6"/>
      <c r="AK125" s="188"/>
      <c r="AL125" s="189"/>
      <c r="AM125" s="227" t="s">
        <v>155</v>
      </c>
      <c r="AN125" s="183"/>
    </row>
    <row r="126" spans="1:40" ht="25.5" customHeight="1" x14ac:dyDescent="0.25">
      <c r="A126" s="24">
        <v>4</v>
      </c>
      <c r="B126" s="214" t="s">
        <v>31</v>
      </c>
      <c r="C126" s="98"/>
      <c r="D126" s="33"/>
      <c r="E126" s="40"/>
      <c r="F126" s="215">
        <f>SUM(D123:F123)+SUM(D125:F125)+SUM(AD111:AG111)+SUM(AD113:AG113)</f>
        <v>0</v>
      </c>
      <c r="G126" s="33"/>
      <c r="H126" s="34"/>
      <c r="I126" s="34"/>
      <c r="J126" s="34"/>
      <c r="K126" s="34"/>
      <c r="L126" s="40"/>
      <c r="M126" s="215">
        <f>SUM(G123:M123)+SUM(G125:M125)</f>
        <v>0</v>
      </c>
      <c r="N126" s="33"/>
      <c r="O126" s="34"/>
      <c r="P126" s="34"/>
      <c r="Q126" s="34"/>
      <c r="R126" s="34"/>
      <c r="S126" s="40"/>
      <c r="T126" s="215">
        <f>SUM(N123:T123)+SUM(N125:T125)</f>
        <v>0</v>
      </c>
      <c r="U126" s="33"/>
      <c r="V126" s="34"/>
      <c r="W126" s="34"/>
      <c r="X126" s="34"/>
      <c r="Y126" s="34"/>
      <c r="Z126" s="40"/>
      <c r="AA126" s="215">
        <f>SUM(U123:AA123)+SUM(U125:AA125)</f>
        <v>0</v>
      </c>
      <c r="AB126" s="33"/>
      <c r="AC126" s="34"/>
      <c r="AD126" s="34"/>
      <c r="AE126" s="34"/>
      <c r="AF126" s="34"/>
      <c r="AG126" s="40"/>
      <c r="AH126" s="215">
        <f>SUM(AB123:AH123)+SUM(AB125:AH125)</f>
        <v>0</v>
      </c>
      <c r="AI126" s="93">
        <f>F126+M126+T126+AA126+AH126</f>
        <v>0</v>
      </c>
      <c r="AJ126" s="6"/>
      <c r="AK126" s="228" t="s">
        <v>156</v>
      </c>
      <c r="AL126" s="234" t="s">
        <v>157</v>
      </c>
      <c r="AM126" s="36">
        <f>(AM123*8.2)/100*C11</f>
        <v>172.2</v>
      </c>
      <c r="AN126" s="173" t="s">
        <v>158</v>
      </c>
    </row>
    <row r="127" spans="1:40" ht="25.5" customHeight="1" x14ac:dyDescent="0.25">
      <c r="A127" s="24">
        <v>5</v>
      </c>
      <c r="B127" s="214" t="s">
        <v>32</v>
      </c>
      <c r="C127" s="99"/>
      <c r="D127" s="33"/>
      <c r="E127" s="40"/>
      <c r="F127" s="215">
        <f>SUM(D123:F123)+SUM(D124:F125)+SUM(AD111:AG111)+SUM(AD112:AG113)</f>
        <v>0</v>
      </c>
      <c r="G127" s="33"/>
      <c r="H127" s="34"/>
      <c r="I127" s="34"/>
      <c r="J127" s="34"/>
      <c r="K127" s="34"/>
      <c r="L127" s="40"/>
      <c r="M127" s="215">
        <f>SUM(G123:M123)+SUM(G124:M125)</f>
        <v>0</v>
      </c>
      <c r="N127" s="33"/>
      <c r="O127" s="34"/>
      <c r="P127" s="34"/>
      <c r="Q127" s="34"/>
      <c r="R127" s="34"/>
      <c r="S127" s="40"/>
      <c r="T127" s="215">
        <f>SUM(N123:T123)+SUM(N124:T125)</f>
        <v>0</v>
      </c>
      <c r="U127" s="33"/>
      <c r="V127" s="34"/>
      <c r="W127" s="34"/>
      <c r="X127" s="34"/>
      <c r="Y127" s="34"/>
      <c r="Z127" s="40"/>
      <c r="AA127" s="215">
        <f>SUM(U123:AA123)+SUM(U124:AA125)</f>
        <v>0</v>
      </c>
      <c r="AB127" s="33"/>
      <c r="AC127" s="34"/>
      <c r="AD127" s="34"/>
      <c r="AE127" s="34"/>
      <c r="AF127" s="34"/>
      <c r="AG127" s="40"/>
      <c r="AH127" s="215">
        <f>SUM(AB123:AH123)+SUM(AB124:AH125)</f>
        <v>0</v>
      </c>
      <c r="AI127" s="93">
        <f t="shared" ref="AI127:AI131" si="28">F127+M127+T127+AA127+AH127</f>
        <v>0</v>
      </c>
      <c r="AJ127" s="6"/>
      <c r="AK127" s="230"/>
      <c r="AL127" s="235"/>
      <c r="AM127" s="72"/>
      <c r="AN127" s="172">
        <f>AK123-AM126</f>
        <v>-172.2</v>
      </c>
    </row>
    <row r="128" spans="1:40" ht="25.5" customHeight="1" x14ac:dyDescent="0.25">
      <c r="A128" s="24">
        <v>6</v>
      </c>
      <c r="B128" s="214" t="s">
        <v>33</v>
      </c>
      <c r="C128" s="100"/>
      <c r="D128" s="102"/>
      <c r="E128" s="34"/>
      <c r="F128" s="73"/>
      <c r="G128" s="102"/>
      <c r="H128" s="74"/>
      <c r="I128" s="34"/>
      <c r="J128" s="34"/>
      <c r="K128" s="34"/>
      <c r="L128" s="34"/>
      <c r="M128" s="73"/>
      <c r="N128" s="102"/>
      <c r="O128" s="74"/>
      <c r="P128" s="74"/>
      <c r="Q128" s="34"/>
      <c r="R128" s="34"/>
      <c r="S128" s="34"/>
      <c r="T128" s="73"/>
      <c r="U128" s="102"/>
      <c r="V128" s="74"/>
      <c r="W128" s="74"/>
      <c r="X128" s="34"/>
      <c r="Y128" s="34"/>
      <c r="Z128" s="34"/>
      <c r="AA128" s="73"/>
      <c r="AB128" s="102"/>
      <c r="AC128" s="74"/>
      <c r="AD128" s="74"/>
      <c r="AE128" s="74"/>
      <c r="AF128" s="74"/>
      <c r="AG128" s="34"/>
      <c r="AH128" s="73"/>
      <c r="AI128" s="149"/>
      <c r="AJ128" s="6"/>
      <c r="AK128" s="230"/>
      <c r="AL128" s="235"/>
      <c r="AM128" s="72"/>
      <c r="AN128" s="45"/>
    </row>
    <row r="129" spans="1:40" ht="25.5" customHeight="1" x14ac:dyDescent="0.25">
      <c r="A129" s="24">
        <v>7</v>
      </c>
      <c r="B129" s="114" t="s">
        <v>34</v>
      </c>
      <c r="C129" s="100" t="s">
        <v>3</v>
      </c>
      <c r="D129" s="43"/>
      <c r="E129" s="88"/>
      <c r="F129" s="216">
        <f>SUM(D129:E129)+SUM(AD117:AG117)</f>
        <v>0</v>
      </c>
      <c r="G129" s="43"/>
      <c r="H129" s="44"/>
      <c r="I129" s="44"/>
      <c r="J129" s="44"/>
      <c r="K129" s="44"/>
      <c r="L129" s="88"/>
      <c r="M129" s="216">
        <f>SUM(G129:L129)</f>
        <v>0</v>
      </c>
      <c r="N129" s="43"/>
      <c r="O129" s="44"/>
      <c r="P129" s="44"/>
      <c r="Q129" s="44"/>
      <c r="R129" s="44"/>
      <c r="S129" s="88"/>
      <c r="T129" s="216">
        <f>SUM(N129:S129)</f>
        <v>0</v>
      </c>
      <c r="U129" s="43"/>
      <c r="V129" s="44"/>
      <c r="W129" s="44"/>
      <c r="X129" s="44"/>
      <c r="Y129" s="44"/>
      <c r="Z129" s="88"/>
      <c r="AA129" s="216">
        <f>SUM(U129:Z129)</f>
        <v>0</v>
      </c>
      <c r="AB129" s="43"/>
      <c r="AC129" s="44"/>
      <c r="AD129" s="44"/>
      <c r="AE129" s="44"/>
      <c r="AF129" s="44"/>
      <c r="AG129" s="88"/>
      <c r="AH129" s="216">
        <f>SUM(AB129:AG129)</f>
        <v>0</v>
      </c>
      <c r="AI129" s="93">
        <f t="shared" si="28"/>
        <v>0</v>
      </c>
      <c r="AJ129" s="6"/>
      <c r="AK129" s="230"/>
      <c r="AL129" s="235"/>
      <c r="AM129" s="72"/>
      <c r="AN129" s="71"/>
    </row>
    <row r="130" spans="1:40" ht="25.5" customHeight="1" x14ac:dyDescent="0.25">
      <c r="A130" s="24">
        <v>8</v>
      </c>
      <c r="B130" s="114" t="s">
        <v>35</v>
      </c>
      <c r="C130" s="100" t="s">
        <v>3</v>
      </c>
      <c r="D130" s="43"/>
      <c r="E130" s="88"/>
      <c r="F130" s="216">
        <f>SUM(D130:E130)+SUM(AD118:AG118)</f>
        <v>0</v>
      </c>
      <c r="G130" s="43"/>
      <c r="H130" s="44"/>
      <c r="I130" s="44"/>
      <c r="J130" s="44"/>
      <c r="K130" s="44"/>
      <c r="L130" s="88"/>
      <c r="M130" s="216">
        <f>SUM(G130:L130)</f>
        <v>0</v>
      </c>
      <c r="N130" s="43"/>
      <c r="O130" s="44"/>
      <c r="P130" s="44"/>
      <c r="Q130" s="44"/>
      <c r="R130" s="44"/>
      <c r="S130" s="88"/>
      <c r="T130" s="216">
        <f>SUM(N130:S130)</f>
        <v>0</v>
      </c>
      <c r="U130" s="43"/>
      <c r="V130" s="44"/>
      <c r="W130" s="44"/>
      <c r="X130" s="44"/>
      <c r="Y130" s="44"/>
      <c r="Z130" s="88"/>
      <c r="AA130" s="216">
        <f>SUM(U130:Z130)</f>
        <v>0</v>
      </c>
      <c r="AB130" s="43"/>
      <c r="AC130" s="44"/>
      <c r="AD130" s="44"/>
      <c r="AE130" s="44"/>
      <c r="AF130" s="44"/>
      <c r="AG130" s="88"/>
      <c r="AH130" s="216">
        <f>SUM(AB130:AG130)</f>
        <v>0</v>
      </c>
      <c r="AI130" s="93">
        <f>F130+M130+T130+AA130+AH130</f>
        <v>0</v>
      </c>
      <c r="AJ130" s="6"/>
      <c r="AK130" s="232"/>
      <c r="AL130" s="236"/>
      <c r="AM130" s="72"/>
      <c r="AN130" s="45" t="s">
        <v>159</v>
      </c>
    </row>
    <row r="131" spans="1:40" ht="25.5" customHeight="1" thickBot="1" x14ac:dyDescent="0.3">
      <c r="A131" s="24">
        <v>9</v>
      </c>
      <c r="B131" s="217" t="s">
        <v>36</v>
      </c>
      <c r="C131" s="101" t="s">
        <v>3</v>
      </c>
      <c r="D131" s="47"/>
      <c r="E131" s="48"/>
      <c r="F131" s="216">
        <f>SUM(D131:E131)+SUM(AD119:AG119)</f>
        <v>0</v>
      </c>
      <c r="G131" s="47"/>
      <c r="H131" s="48"/>
      <c r="I131" s="48"/>
      <c r="J131" s="48"/>
      <c r="K131" s="48"/>
      <c r="L131" s="48"/>
      <c r="M131" s="218">
        <f t="shared" ref="M131" si="29">SUM(G131:L131)</f>
        <v>0</v>
      </c>
      <c r="N131" s="47"/>
      <c r="O131" s="48"/>
      <c r="P131" s="48"/>
      <c r="Q131" s="48"/>
      <c r="R131" s="48"/>
      <c r="S131" s="48"/>
      <c r="T131" s="218">
        <f t="shared" ref="T131" si="30">SUM(N131:S131)</f>
        <v>0</v>
      </c>
      <c r="U131" s="47"/>
      <c r="V131" s="48"/>
      <c r="W131" s="48"/>
      <c r="X131" s="48"/>
      <c r="Y131" s="48"/>
      <c r="Z131" s="48"/>
      <c r="AA131" s="218">
        <f t="shared" ref="AA131" si="31">SUM(U131:Z131)</f>
        <v>0</v>
      </c>
      <c r="AB131" s="47"/>
      <c r="AC131" s="48"/>
      <c r="AD131" s="48"/>
      <c r="AE131" s="48"/>
      <c r="AF131" s="48"/>
      <c r="AG131" s="48"/>
      <c r="AH131" s="218">
        <f t="shared" ref="AH131" si="32">SUM(AB131:AG131)</f>
        <v>0</v>
      </c>
      <c r="AI131" s="93">
        <f t="shared" si="28"/>
        <v>0</v>
      </c>
      <c r="AJ131" s="6"/>
      <c r="AK131" s="49">
        <f>AK111+AK123+AK99+AK87+AK75+AK63+AK51+AK39+AK27+AK15</f>
        <v>0</v>
      </c>
      <c r="AL131" s="50">
        <f>AM90+AM102+AM114+AM126+AM78+AM66+AM54+AM42+AM30+AM18</f>
        <v>1771.1999999999996</v>
      </c>
      <c r="AM131" s="51"/>
      <c r="AN131" s="52">
        <f>AK131-AL131+$AN$15</f>
        <v>-1771.1999999999996</v>
      </c>
    </row>
    <row r="132" spans="1:40" ht="13.5" thickBot="1" x14ac:dyDescent="0.3">
      <c r="B132" s="125"/>
      <c r="C132" s="53"/>
      <c r="AI132" s="54"/>
      <c r="AK132" s="119"/>
      <c r="AL132" s="119"/>
    </row>
    <row r="133" spans="1:40" ht="13.5" customHeight="1" thickBot="1" x14ac:dyDescent="0.3">
      <c r="A133" s="24"/>
      <c r="B133" s="211" t="s">
        <v>45</v>
      </c>
      <c r="C133" s="179" t="s">
        <v>47</v>
      </c>
      <c r="D133" s="25" t="s">
        <v>91</v>
      </c>
      <c r="E133" s="26"/>
      <c r="F133" s="26"/>
      <c r="G133" s="26"/>
      <c r="H133" s="26"/>
      <c r="I133" s="26"/>
      <c r="J133" s="26"/>
      <c r="K133" s="25" t="s">
        <v>92</v>
      </c>
      <c r="L133" s="26"/>
      <c r="M133" s="26"/>
      <c r="N133" s="26"/>
      <c r="O133" s="26"/>
      <c r="P133" s="26"/>
      <c r="Q133" s="55"/>
      <c r="R133" s="25" t="s">
        <v>93</v>
      </c>
      <c r="S133" s="26"/>
      <c r="T133" s="26"/>
      <c r="U133" s="26"/>
      <c r="V133" s="26"/>
      <c r="W133" s="26"/>
      <c r="X133" s="55"/>
      <c r="Y133" s="25" t="s">
        <v>94</v>
      </c>
      <c r="Z133" s="26"/>
      <c r="AA133" s="26"/>
      <c r="AB133" s="26"/>
      <c r="AC133" s="26"/>
      <c r="AD133" s="26"/>
      <c r="AE133" s="55"/>
      <c r="AF133" s="25" t="s">
        <v>95</v>
      </c>
      <c r="AG133" s="55"/>
      <c r="AH133" s="127"/>
      <c r="AI133" s="27" t="s">
        <v>0</v>
      </c>
      <c r="AJ133" s="6"/>
      <c r="AK133" s="190" t="s">
        <v>160</v>
      </c>
      <c r="AL133" s="191"/>
      <c r="AM133" s="225" t="s">
        <v>102</v>
      </c>
      <c r="AN133" s="181"/>
    </row>
    <row r="134" spans="1:40" ht="13.5" thickBot="1" x14ac:dyDescent="0.3">
      <c r="A134" s="24"/>
      <c r="B134" s="212"/>
      <c r="C134" s="180"/>
      <c r="D134" s="29">
        <v>1</v>
      </c>
      <c r="E134" s="30">
        <v>2</v>
      </c>
      <c r="F134" s="30">
        <v>3</v>
      </c>
      <c r="G134" s="30">
        <v>4</v>
      </c>
      <c r="H134" s="30">
        <v>5</v>
      </c>
      <c r="I134" s="30">
        <v>6</v>
      </c>
      <c r="J134" s="56">
        <v>7</v>
      </c>
      <c r="K134" s="29">
        <v>8</v>
      </c>
      <c r="L134" s="30">
        <v>9</v>
      </c>
      <c r="M134" s="30">
        <v>10</v>
      </c>
      <c r="N134" s="30">
        <v>11</v>
      </c>
      <c r="O134" s="30">
        <v>12</v>
      </c>
      <c r="P134" s="30">
        <v>13</v>
      </c>
      <c r="Q134" s="56">
        <v>14</v>
      </c>
      <c r="R134" s="29">
        <v>15</v>
      </c>
      <c r="S134" s="30">
        <v>16</v>
      </c>
      <c r="T134" s="30">
        <v>17</v>
      </c>
      <c r="U134" s="30">
        <v>18</v>
      </c>
      <c r="V134" s="30">
        <v>19</v>
      </c>
      <c r="W134" s="30">
        <v>20</v>
      </c>
      <c r="X134" s="56">
        <v>21</v>
      </c>
      <c r="Y134" s="29">
        <v>22</v>
      </c>
      <c r="Z134" s="30">
        <v>23</v>
      </c>
      <c r="AA134" s="30">
        <v>24</v>
      </c>
      <c r="AB134" s="30">
        <v>25</v>
      </c>
      <c r="AC134" s="30">
        <v>26</v>
      </c>
      <c r="AD134" s="30">
        <v>27</v>
      </c>
      <c r="AE134" s="56">
        <v>28</v>
      </c>
      <c r="AF134" s="29">
        <v>29</v>
      </c>
      <c r="AG134" s="56">
        <v>30</v>
      </c>
      <c r="AH134" s="129"/>
      <c r="AI134" s="31"/>
      <c r="AJ134" s="6"/>
      <c r="AK134" s="192"/>
      <c r="AL134" s="193"/>
      <c r="AM134" s="226"/>
      <c r="AN134" s="182"/>
    </row>
    <row r="135" spans="1:40" s="175" customFormat="1" ht="25.5" customHeight="1" x14ac:dyDescent="0.25">
      <c r="A135" s="24">
        <v>1</v>
      </c>
      <c r="B135" s="213" t="s">
        <v>28</v>
      </c>
      <c r="C135" s="97" t="s">
        <v>1</v>
      </c>
      <c r="D135" s="33"/>
      <c r="E135" s="34"/>
      <c r="F135" s="34"/>
      <c r="G135" s="34"/>
      <c r="H135" s="34"/>
      <c r="I135" s="58"/>
      <c r="J135" s="60"/>
      <c r="K135" s="33"/>
      <c r="L135" s="34"/>
      <c r="M135" s="34"/>
      <c r="N135" s="34"/>
      <c r="O135" s="34"/>
      <c r="P135" s="58"/>
      <c r="Q135" s="60"/>
      <c r="R135" s="33"/>
      <c r="S135" s="34"/>
      <c r="T135" s="34"/>
      <c r="U135" s="34"/>
      <c r="V135" s="34"/>
      <c r="W135" s="58"/>
      <c r="X135" s="60"/>
      <c r="Y135" s="33"/>
      <c r="Z135" s="34"/>
      <c r="AA135" s="34"/>
      <c r="AB135" s="34"/>
      <c r="AC135" s="34"/>
      <c r="AD135" s="58"/>
      <c r="AE135" s="60"/>
      <c r="AF135" s="33"/>
      <c r="AG135" s="73"/>
      <c r="AH135" s="141"/>
      <c r="AI135" s="85">
        <f>SUM(D135:AH135)</f>
        <v>0</v>
      </c>
      <c r="AJ135" s="6"/>
      <c r="AK135" s="184">
        <f>AI135+AI136+AI141+AI142+AI143+AI137</f>
        <v>0</v>
      </c>
      <c r="AL135" s="185"/>
      <c r="AM135" s="82">
        <v>22</v>
      </c>
      <c r="AN135" s="182"/>
    </row>
    <row r="136" spans="1:40" s="175" customFormat="1" ht="25.5" customHeight="1" x14ac:dyDescent="0.25">
      <c r="A136" s="24">
        <v>2</v>
      </c>
      <c r="B136" s="214" t="s">
        <v>29</v>
      </c>
      <c r="C136" s="97" t="s">
        <v>2</v>
      </c>
      <c r="D136" s="59"/>
      <c r="E136" s="57"/>
      <c r="F136" s="57"/>
      <c r="G136" s="57"/>
      <c r="H136" s="57"/>
      <c r="I136" s="57"/>
      <c r="J136" s="61"/>
      <c r="K136" s="59"/>
      <c r="L136" s="57"/>
      <c r="M136" s="57"/>
      <c r="N136" s="57"/>
      <c r="O136" s="57"/>
      <c r="P136" s="57"/>
      <c r="Q136" s="61"/>
      <c r="R136" s="59"/>
      <c r="S136" s="57"/>
      <c r="T136" s="57"/>
      <c r="U136" s="57"/>
      <c r="V136" s="57"/>
      <c r="W136" s="57"/>
      <c r="X136" s="61"/>
      <c r="Y136" s="59"/>
      <c r="Z136" s="57"/>
      <c r="AA136" s="57"/>
      <c r="AB136" s="57"/>
      <c r="AC136" s="57"/>
      <c r="AD136" s="57"/>
      <c r="AE136" s="61"/>
      <c r="AF136" s="59"/>
      <c r="AG136" s="105"/>
      <c r="AH136" s="141"/>
      <c r="AI136" s="86">
        <f>SUM(D136:AH136)</f>
        <v>0</v>
      </c>
      <c r="AJ136" s="6"/>
      <c r="AK136" s="186"/>
      <c r="AL136" s="187"/>
      <c r="AM136" s="79"/>
      <c r="AN136" s="182"/>
    </row>
    <row r="137" spans="1:40" s="175" customFormat="1" ht="38.25" x14ac:dyDescent="0.25">
      <c r="A137" s="24">
        <v>3</v>
      </c>
      <c r="B137" s="214" t="s">
        <v>30</v>
      </c>
      <c r="C137" s="98" t="s">
        <v>1</v>
      </c>
      <c r="D137" s="59"/>
      <c r="E137" s="57"/>
      <c r="F137" s="57"/>
      <c r="G137" s="57"/>
      <c r="H137" s="57"/>
      <c r="I137" s="63"/>
      <c r="J137" s="61"/>
      <c r="K137" s="59"/>
      <c r="L137" s="57"/>
      <c r="M137" s="57"/>
      <c r="N137" s="57"/>
      <c r="O137" s="57"/>
      <c r="P137" s="63"/>
      <c r="Q137" s="61"/>
      <c r="R137" s="59"/>
      <c r="S137" s="57"/>
      <c r="T137" s="57"/>
      <c r="U137" s="57"/>
      <c r="V137" s="57"/>
      <c r="W137" s="63"/>
      <c r="X137" s="61"/>
      <c r="Y137" s="59"/>
      <c r="Z137" s="57"/>
      <c r="AA137" s="57"/>
      <c r="AB137" s="57"/>
      <c r="AC137" s="57"/>
      <c r="AD137" s="63"/>
      <c r="AE137" s="61"/>
      <c r="AF137" s="59"/>
      <c r="AG137" s="105"/>
      <c r="AH137" s="141"/>
      <c r="AI137" s="86">
        <f>SUM(D137:AH137)</f>
        <v>0</v>
      </c>
      <c r="AJ137" s="6"/>
      <c r="AK137" s="188"/>
      <c r="AL137" s="189"/>
      <c r="AM137" s="227" t="s">
        <v>161</v>
      </c>
      <c r="AN137" s="183"/>
    </row>
    <row r="138" spans="1:40" ht="25.5" customHeight="1" x14ac:dyDescent="0.25">
      <c r="A138" s="24">
        <v>4</v>
      </c>
      <c r="B138" s="214" t="s">
        <v>31</v>
      </c>
      <c r="C138" s="98"/>
      <c r="D138" s="59"/>
      <c r="E138" s="57"/>
      <c r="F138" s="57"/>
      <c r="G138" s="57"/>
      <c r="H138" s="57"/>
      <c r="I138" s="63"/>
      <c r="J138" s="215">
        <f>SUM(D135:J135)+SUM(D137:J137)</f>
        <v>0</v>
      </c>
      <c r="K138" s="59"/>
      <c r="L138" s="57"/>
      <c r="M138" s="57"/>
      <c r="N138" s="57"/>
      <c r="O138" s="57"/>
      <c r="P138" s="63"/>
      <c r="Q138" s="215">
        <f>SUM(K135:Q135)+SUM(K137:Q137)</f>
        <v>0</v>
      </c>
      <c r="R138" s="59"/>
      <c r="S138" s="57"/>
      <c r="T138" s="57"/>
      <c r="U138" s="57"/>
      <c r="V138" s="57"/>
      <c r="W138" s="63"/>
      <c r="X138" s="215">
        <f>SUM(R135:X135)+SUM(R137:X137)</f>
        <v>0</v>
      </c>
      <c r="Y138" s="59"/>
      <c r="Z138" s="57"/>
      <c r="AA138" s="57"/>
      <c r="AB138" s="57"/>
      <c r="AC138" s="57"/>
      <c r="AD138" s="63"/>
      <c r="AE138" s="215">
        <f>SUM(Y135:AE135)+SUM(Y137:AE137)</f>
        <v>0</v>
      </c>
      <c r="AF138" s="59"/>
      <c r="AG138" s="105"/>
      <c r="AH138" s="141"/>
      <c r="AI138" s="62">
        <f>J138+Q138+X138+AE138</f>
        <v>0</v>
      </c>
      <c r="AJ138" s="6"/>
      <c r="AK138" s="228" t="s">
        <v>162</v>
      </c>
      <c r="AL138" s="234" t="s">
        <v>163</v>
      </c>
      <c r="AM138" s="36">
        <f>(AM135*8.2)/100*C11</f>
        <v>180.39999999999998</v>
      </c>
      <c r="AN138" s="173" t="s">
        <v>5</v>
      </c>
    </row>
    <row r="139" spans="1:40" ht="25.5" customHeight="1" x14ac:dyDescent="0.25">
      <c r="A139" s="24">
        <v>5</v>
      </c>
      <c r="B139" s="214" t="s">
        <v>32</v>
      </c>
      <c r="C139" s="99"/>
      <c r="D139" s="59"/>
      <c r="E139" s="57"/>
      <c r="F139" s="57"/>
      <c r="G139" s="57"/>
      <c r="H139" s="57"/>
      <c r="I139" s="63"/>
      <c r="J139" s="215">
        <f>SUM(D135:J135)+SUM(D136:J137)</f>
        <v>0</v>
      </c>
      <c r="K139" s="59"/>
      <c r="L139" s="57"/>
      <c r="M139" s="57"/>
      <c r="N139" s="57"/>
      <c r="O139" s="57"/>
      <c r="P139" s="63"/>
      <c r="Q139" s="215">
        <f>SUM(K135:Q135)+SUM(K136:Q137)</f>
        <v>0</v>
      </c>
      <c r="R139" s="59"/>
      <c r="S139" s="57"/>
      <c r="T139" s="57"/>
      <c r="U139" s="57"/>
      <c r="V139" s="57"/>
      <c r="W139" s="63"/>
      <c r="X139" s="215">
        <f>SUM(R135:X135)+SUM(R136:X137)</f>
        <v>0</v>
      </c>
      <c r="Y139" s="59"/>
      <c r="Z139" s="57"/>
      <c r="AA139" s="57"/>
      <c r="AB139" s="57"/>
      <c r="AC139" s="57"/>
      <c r="AD139" s="63"/>
      <c r="AE139" s="215">
        <f>SUM(Y135:AE135)+SUM(Y136:AE137)</f>
        <v>0</v>
      </c>
      <c r="AF139" s="59"/>
      <c r="AG139" s="105"/>
      <c r="AH139" s="141"/>
      <c r="AI139" s="62">
        <f t="shared" ref="AI139:AI143" si="33">J139+Q139+X139+AE139</f>
        <v>0</v>
      </c>
      <c r="AJ139" s="6"/>
      <c r="AK139" s="230"/>
      <c r="AL139" s="235"/>
      <c r="AM139" s="72"/>
      <c r="AN139" s="172">
        <f>AK135-AM138</f>
        <v>-180.39999999999998</v>
      </c>
    </row>
    <row r="140" spans="1:40" ht="25.5" customHeight="1" x14ac:dyDescent="0.25">
      <c r="A140" s="24">
        <v>6</v>
      </c>
      <c r="B140" s="214" t="s">
        <v>33</v>
      </c>
      <c r="C140" s="100"/>
      <c r="D140" s="59"/>
      <c r="E140" s="57"/>
      <c r="F140" s="57"/>
      <c r="G140" s="57"/>
      <c r="H140" s="57"/>
      <c r="I140" s="63"/>
      <c r="J140" s="105"/>
      <c r="K140" s="59"/>
      <c r="L140" s="57"/>
      <c r="M140" s="57"/>
      <c r="N140" s="57"/>
      <c r="O140" s="57"/>
      <c r="P140" s="63"/>
      <c r="Q140" s="105"/>
      <c r="R140" s="59"/>
      <c r="S140" s="57"/>
      <c r="T140" s="57"/>
      <c r="U140" s="57"/>
      <c r="V140" s="57"/>
      <c r="W140" s="63"/>
      <c r="X140" s="105"/>
      <c r="Y140" s="59"/>
      <c r="Z140" s="57"/>
      <c r="AA140" s="57"/>
      <c r="AB140" s="57"/>
      <c r="AC140" s="57"/>
      <c r="AD140" s="63"/>
      <c r="AE140" s="105"/>
      <c r="AF140" s="59"/>
      <c r="AG140" s="105"/>
      <c r="AH140" s="141"/>
      <c r="AI140" s="164"/>
      <c r="AJ140" s="6"/>
      <c r="AK140" s="230"/>
      <c r="AL140" s="235"/>
      <c r="AM140" s="72"/>
      <c r="AN140" s="45"/>
    </row>
    <row r="141" spans="1:40" ht="25.5" customHeight="1" x14ac:dyDescent="0.25">
      <c r="A141" s="24">
        <v>7</v>
      </c>
      <c r="B141" s="114" t="s">
        <v>34</v>
      </c>
      <c r="C141" s="100" t="s">
        <v>3</v>
      </c>
      <c r="D141" s="106"/>
      <c r="E141" s="103"/>
      <c r="F141" s="103"/>
      <c r="G141" s="103"/>
      <c r="H141" s="103"/>
      <c r="I141" s="104"/>
      <c r="J141" s="219">
        <f>SUM(D141:I141)</f>
        <v>0</v>
      </c>
      <c r="K141" s="106"/>
      <c r="L141" s="103"/>
      <c r="M141" s="103"/>
      <c r="N141" s="103"/>
      <c r="O141" s="103"/>
      <c r="P141" s="104"/>
      <c r="Q141" s="219">
        <f>SUM(K141:P141)</f>
        <v>0</v>
      </c>
      <c r="R141" s="106"/>
      <c r="S141" s="103"/>
      <c r="T141" s="103"/>
      <c r="U141" s="103"/>
      <c r="V141" s="103"/>
      <c r="W141" s="104"/>
      <c r="X141" s="219">
        <f>SUM(R141:W141)</f>
        <v>0</v>
      </c>
      <c r="Y141" s="106"/>
      <c r="Z141" s="103"/>
      <c r="AA141" s="103"/>
      <c r="AB141" s="103"/>
      <c r="AC141" s="103"/>
      <c r="AD141" s="104"/>
      <c r="AE141" s="219">
        <f>SUM(Y141:AD141)</f>
        <v>0</v>
      </c>
      <c r="AF141" s="106"/>
      <c r="AG141" s="110"/>
      <c r="AH141" s="142"/>
      <c r="AI141" s="62">
        <f t="shared" si="33"/>
        <v>0</v>
      </c>
      <c r="AJ141" s="6"/>
      <c r="AK141" s="230"/>
      <c r="AL141" s="235"/>
      <c r="AM141" s="72"/>
      <c r="AN141" s="71"/>
    </row>
    <row r="142" spans="1:40" ht="25.5" customHeight="1" x14ac:dyDescent="0.25">
      <c r="A142" s="24">
        <v>8</v>
      </c>
      <c r="B142" s="114" t="s">
        <v>35</v>
      </c>
      <c r="C142" s="100" t="s">
        <v>3</v>
      </c>
      <c r="D142" s="106"/>
      <c r="E142" s="103"/>
      <c r="F142" s="103"/>
      <c r="G142" s="103"/>
      <c r="H142" s="103"/>
      <c r="I142" s="104"/>
      <c r="J142" s="219">
        <f>SUM(D142:I142)</f>
        <v>0</v>
      </c>
      <c r="K142" s="106"/>
      <c r="L142" s="103"/>
      <c r="M142" s="103"/>
      <c r="N142" s="103"/>
      <c r="O142" s="103"/>
      <c r="P142" s="104"/>
      <c r="Q142" s="219">
        <f>SUM(K142:P142)</f>
        <v>0</v>
      </c>
      <c r="R142" s="106"/>
      <c r="S142" s="103"/>
      <c r="T142" s="103"/>
      <c r="U142" s="103"/>
      <c r="V142" s="103"/>
      <c r="W142" s="104"/>
      <c r="X142" s="219">
        <f>SUM(R142:W142)</f>
        <v>0</v>
      </c>
      <c r="Y142" s="106"/>
      <c r="Z142" s="103"/>
      <c r="AA142" s="103"/>
      <c r="AB142" s="103"/>
      <c r="AC142" s="103"/>
      <c r="AD142" s="104"/>
      <c r="AE142" s="219">
        <f>SUM(Y142:AD142)</f>
        <v>0</v>
      </c>
      <c r="AF142" s="106"/>
      <c r="AG142" s="110"/>
      <c r="AH142" s="142"/>
      <c r="AI142" s="62">
        <f t="shared" si="33"/>
        <v>0</v>
      </c>
      <c r="AJ142" s="6"/>
      <c r="AK142" s="232"/>
      <c r="AL142" s="236"/>
      <c r="AM142" s="72"/>
      <c r="AN142" s="45" t="s">
        <v>164</v>
      </c>
    </row>
    <row r="143" spans="1:40" ht="25.5" customHeight="1" thickBot="1" x14ac:dyDescent="0.3">
      <c r="A143" s="24">
        <v>9</v>
      </c>
      <c r="B143" s="217" t="s">
        <v>36</v>
      </c>
      <c r="C143" s="101" t="s">
        <v>3</v>
      </c>
      <c r="D143" s="65"/>
      <c r="E143" s="64"/>
      <c r="F143" s="64"/>
      <c r="G143" s="64"/>
      <c r="H143" s="64"/>
      <c r="I143" s="64"/>
      <c r="J143" s="220">
        <f>SUM(D143:I143)</f>
        <v>0</v>
      </c>
      <c r="K143" s="65"/>
      <c r="L143" s="64"/>
      <c r="M143" s="64"/>
      <c r="N143" s="64"/>
      <c r="O143" s="64"/>
      <c r="P143" s="64"/>
      <c r="Q143" s="220">
        <f>SUM(K143:P143)</f>
        <v>0</v>
      </c>
      <c r="R143" s="65"/>
      <c r="S143" s="64"/>
      <c r="T143" s="64"/>
      <c r="U143" s="64"/>
      <c r="V143" s="64"/>
      <c r="W143" s="64"/>
      <c r="X143" s="220">
        <f>SUM(R143:W143)</f>
        <v>0</v>
      </c>
      <c r="Y143" s="65"/>
      <c r="Z143" s="64"/>
      <c r="AA143" s="64"/>
      <c r="AB143" s="64"/>
      <c r="AC143" s="64"/>
      <c r="AD143" s="64"/>
      <c r="AE143" s="220">
        <f>SUM(Y143:AD143)</f>
        <v>0</v>
      </c>
      <c r="AF143" s="65"/>
      <c r="AG143" s="111"/>
      <c r="AH143" s="143"/>
      <c r="AI143" s="62">
        <f t="shared" si="33"/>
        <v>0</v>
      </c>
      <c r="AJ143" s="6"/>
      <c r="AK143" s="49">
        <f>AK123+AK135+AK111+AK99+AK87+AK75+AK63+AK51+AK39+AK27+AK15</f>
        <v>0</v>
      </c>
      <c r="AL143" s="50">
        <f>AM90+AM102+AM114+AM126+AM138+AM78+AM66+AM54+AM42+AM30+AM18</f>
        <v>1951.5999999999997</v>
      </c>
      <c r="AM143" s="51"/>
      <c r="AN143" s="52">
        <f>AK143-AL143+$AN$15</f>
        <v>-1951.5999999999997</v>
      </c>
    </row>
    <row r="144" spans="1:40" ht="13.5" thickBot="1" x14ac:dyDescent="0.3">
      <c r="B144" s="125"/>
      <c r="C144" s="53"/>
      <c r="AI144" s="54"/>
      <c r="AK144" s="119"/>
      <c r="AL144" s="119"/>
    </row>
    <row r="145" spans="1:40" ht="13.5" customHeight="1" thickBot="1" x14ac:dyDescent="0.3">
      <c r="A145" s="24"/>
      <c r="B145" s="211" t="s">
        <v>46</v>
      </c>
      <c r="C145" s="179" t="s">
        <v>47</v>
      </c>
      <c r="D145" s="25" t="s">
        <v>95</v>
      </c>
      <c r="E145" s="26"/>
      <c r="F145" s="26"/>
      <c r="G145" s="26"/>
      <c r="H145" s="26"/>
      <c r="I145" s="25" t="s">
        <v>96</v>
      </c>
      <c r="J145" s="26"/>
      <c r="K145" s="26"/>
      <c r="L145" s="26"/>
      <c r="M145" s="26"/>
      <c r="N145" s="26"/>
      <c r="O145" s="26"/>
      <c r="P145" s="25" t="s">
        <v>97</v>
      </c>
      <c r="Q145" s="26"/>
      <c r="R145" s="26"/>
      <c r="S145" s="26"/>
      <c r="T145" s="26"/>
      <c r="U145" s="26"/>
      <c r="V145" s="55"/>
      <c r="W145" s="25" t="s">
        <v>98</v>
      </c>
      <c r="X145" s="26"/>
      <c r="Y145" s="26"/>
      <c r="Z145" s="26"/>
      <c r="AA145" s="26"/>
      <c r="AB145" s="26"/>
      <c r="AC145" s="55"/>
      <c r="AD145" s="25" t="s">
        <v>99</v>
      </c>
      <c r="AE145" s="26"/>
      <c r="AF145" s="26"/>
      <c r="AG145" s="26"/>
      <c r="AH145" s="55"/>
      <c r="AI145" s="89" t="s">
        <v>0</v>
      </c>
      <c r="AJ145" s="6"/>
      <c r="AK145" s="190" t="s">
        <v>165</v>
      </c>
      <c r="AL145" s="191"/>
      <c r="AM145" s="225" t="s">
        <v>102</v>
      </c>
      <c r="AN145" s="181"/>
    </row>
    <row r="146" spans="1:40" ht="13.5" thickBot="1" x14ac:dyDescent="0.3">
      <c r="A146" s="24"/>
      <c r="B146" s="212"/>
      <c r="C146" s="180"/>
      <c r="D146" s="29">
        <v>1</v>
      </c>
      <c r="E146" s="30">
        <v>2</v>
      </c>
      <c r="F146" s="30">
        <v>3</v>
      </c>
      <c r="G146" s="30">
        <v>4</v>
      </c>
      <c r="H146" s="56">
        <v>5</v>
      </c>
      <c r="I146" s="29">
        <v>6</v>
      </c>
      <c r="J146" s="30">
        <v>7</v>
      </c>
      <c r="K146" s="30">
        <v>8</v>
      </c>
      <c r="L146" s="30">
        <v>9</v>
      </c>
      <c r="M146" s="30">
        <v>10</v>
      </c>
      <c r="N146" s="30">
        <v>11</v>
      </c>
      <c r="O146" s="56">
        <v>12</v>
      </c>
      <c r="P146" s="29">
        <v>13</v>
      </c>
      <c r="Q146" s="30">
        <v>14</v>
      </c>
      <c r="R146" s="30">
        <v>15</v>
      </c>
      <c r="S146" s="30">
        <v>16</v>
      </c>
      <c r="T146" s="30">
        <v>17</v>
      </c>
      <c r="U146" s="30">
        <v>18</v>
      </c>
      <c r="V146" s="56">
        <v>19</v>
      </c>
      <c r="W146" s="29">
        <v>20</v>
      </c>
      <c r="X146" s="30">
        <v>21</v>
      </c>
      <c r="Y146" s="30">
        <v>22</v>
      </c>
      <c r="Z146" s="30">
        <v>23</v>
      </c>
      <c r="AA146" s="30">
        <v>24</v>
      </c>
      <c r="AB146" s="30">
        <v>25</v>
      </c>
      <c r="AC146" s="56">
        <v>26</v>
      </c>
      <c r="AD146" s="29">
        <v>27</v>
      </c>
      <c r="AE146" s="30">
        <v>28</v>
      </c>
      <c r="AF146" s="30">
        <v>29</v>
      </c>
      <c r="AG146" s="30">
        <v>30</v>
      </c>
      <c r="AH146" s="56">
        <v>31</v>
      </c>
      <c r="AI146" s="90"/>
      <c r="AJ146" s="6"/>
      <c r="AK146" s="192"/>
      <c r="AL146" s="193"/>
      <c r="AM146" s="226"/>
      <c r="AN146" s="182"/>
    </row>
    <row r="147" spans="1:40" s="175" customFormat="1" ht="25.5" customHeight="1" x14ac:dyDescent="0.25">
      <c r="A147" s="24">
        <v>1</v>
      </c>
      <c r="B147" s="213" t="s">
        <v>28</v>
      </c>
      <c r="C147" s="97" t="s">
        <v>1</v>
      </c>
      <c r="D147" s="33"/>
      <c r="E147" s="34"/>
      <c r="F147" s="34"/>
      <c r="G147" s="58"/>
      <c r="H147" s="60"/>
      <c r="I147" s="33"/>
      <c r="J147" s="34"/>
      <c r="K147" s="34"/>
      <c r="L147" s="34"/>
      <c r="M147" s="34"/>
      <c r="N147" s="58"/>
      <c r="O147" s="60"/>
      <c r="P147" s="33"/>
      <c r="Q147" s="34"/>
      <c r="R147" s="34"/>
      <c r="S147" s="34"/>
      <c r="T147" s="34"/>
      <c r="U147" s="58"/>
      <c r="V147" s="60"/>
      <c r="W147" s="33"/>
      <c r="X147" s="34"/>
      <c r="Y147" s="34"/>
      <c r="Z147" s="34"/>
      <c r="AA147" s="34"/>
      <c r="AB147" s="58"/>
      <c r="AC147" s="60"/>
      <c r="AD147" s="33"/>
      <c r="AE147" s="34"/>
      <c r="AF147" s="57"/>
      <c r="AG147" s="34"/>
      <c r="AH147" s="105"/>
      <c r="AI147" s="107">
        <f>SUM(D147:AH147)</f>
        <v>0</v>
      </c>
      <c r="AJ147" s="6"/>
      <c r="AK147" s="184">
        <f>AI147+AI148+AI153+AI154+AI155+AI149</f>
        <v>0</v>
      </c>
      <c r="AL147" s="185"/>
      <c r="AM147" s="82">
        <v>23</v>
      </c>
      <c r="AN147" s="182"/>
    </row>
    <row r="148" spans="1:40" s="175" customFormat="1" ht="25.5" customHeight="1" x14ac:dyDescent="0.25">
      <c r="A148" s="24">
        <v>2</v>
      </c>
      <c r="B148" s="214" t="s">
        <v>29</v>
      </c>
      <c r="C148" s="97" t="s">
        <v>2</v>
      </c>
      <c r="D148" s="59"/>
      <c r="E148" s="57"/>
      <c r="F148" s="57"/>
      <c r="G148" s="57"/>
      <c r="H148" s="61"/>
      <c r="I148" s="59"/>
      <c r="J148" s="57"/>
      <c r="K148" s="57"/>
      <c r="L148" s="57"/>
      <c r="M148" s="57"/>
      <c r="N148" s="57"/>
      <c r="O148" s="61"/>
      <c r="P148" s="59"/>
      <c r="Q148" s="57"/>
      <c r="R148" s="57"/>
      <c r="S148" s="57"/>
      <c r="T148" s="57"/>
      <c r="U148" s="57"/>
      <c r="V148" s="61"/>
      <c r="W148" s="59"/>
      <c r="X148" s="57"/>
      <c r="Y148" s="57"/>
      <c r="Z148" s="57"/>
      <c r="AA148" s="57"/>
      <c r="AB148" s="57"/>
      <c r="AC148" s="61"/>
      <c r="AD148" s="59"/>
      <c r="AE148" s="57"/>
      <c r="AF148" s="57"/>
      <c r="AG148" s="57"/>
      <c r="AH148" s="105"/>
      <c r="AI148" s="108">
        <f>SUM(D148:AH148)</f>
        <v>0</v>
      </c>
      <c r="AJ148" s="6"/>
      <c r="AK148" s="186"/>
      <c r="AL148" s="187"/>
      <c r="AM148" s="79"/>
      <c r="AN148" s="182"/>
    </row>
    <row r="149" spans="1:40" s="175" customFormat="1" ht="38.25" x14ac:dyDescent="0.25">
      <c r="A149" s="24">
        <v>3</v>
      </c>
      <c r="B149" s="214" t="s">
        <v>30</v>
      </c>
      <c r="C149" s="98" t="s">
        <v>1</v>
      </c>
      <c r="D149" s="59"/>
      <c r="E149" s="57"/>
      <c r="F149" s="57"/>
      <c r="G149" s="63"/>
      <c r="H149" s="61"/>
      <c r="I149" s="59"/>
      <c r="J149" s="57"/>
      <c r="K149" s="57"/>
      <c r="L149" s="57"/>
      <c r="M149" s="57"/>
      <c r="N149" s="63"/>
      <c r="O149" s="61"/>
      <c r="P149" s="59"/>
      <c r="Q149" s="57"/>
      <c r="R149" s="57"/>
      <c r="S149" s="57"/>
      <c r="T149" s="57"/>
      <c r="U149" s="63"/>
      <c r="V149" s="61"/>
      <c r="W149" s="59"/>
      <c r="X149" s="57"/>
      <c r="Y149" s="57"/>
      <c r="Z149" s="57"/>
      <c r="AA149" s="57"/>
      <c r="AB149" s="63"/>
      <c r="AC149" s="61"/>
      <c r="AD149" s="59"/>
      <c r="AE149" s="57"/>
      <c r="AF149" s="57"/>
      <c r="AG149" s="57"/>
      <c r="AH149" s="105"/>
      <c r="AI149" s="108">
        <f>SUM(D149:AH149)</f>
        <v>0</v>
      </c>
      <c r="AJ149" s="6"/>
      <c r="AK149" s="188"/>
      <c r="AL149" s="189"/>
      <c r="AM149" s="227" t="s">
        <v>166</v>
      </c>
      <c r="AN149" s="183"/>
    </row>
    <row r="150" spans="1:40" ht="25.5" customHeight="1" x14ac:dyDescent="0.25">
      <c r="A150" s="24">
        <v>4</v>
      </c>
      <c r="B150" s="214" t="s">
        <v>31</v>
      </c>
      <c r="C150" s="98"/>
      <c r="D150" s="59"/>
      <c r="E150" s="57"/>
      <c r="F150" s="57"/>
      <c r="G150" s="63"/>
      <c r="H150" s="215">
        <f>SUM(D147:H147)+SUM(D149:H149)+SUM(AF135:AG135)+SUM(AF137:AG137)</f>
        <v>0</v>
      </c>
      <c r="I150" s="59"/>
      <c r="J150" s="57"/>
      <c r="K150" s="57"/>
      <c r="L150" s="57"/>
      <c r="M150" s="57"/>
      <c r="N150" s="63"/>
      <c r="O150" s="215">
        <f>SUM(I147:O147)+SUM(I149:O149)</f>
        <v>0</v>
      </c>
      <c r="P150" s="59"/>
      <c r="Q150" s="57"/>
      <c r="R150" s="57"/>
      <c r="S150" s="57"/>
      <c r="T150" s="57"/>
      <c r="U150" s="63"/>
      <c r="V150" s="215">
        <f>SUM(P147:V147)+SUM(P149:V149)</f>
        <v>0</v>
      </c>
      <c r="W150" s="59"/>
      <c r="X150" s="57"/>
      <c r="Y150" s="57"/>
      <c r="Z150" s="57"/>
      <c r="AA150" s="57"/>
      <c r="AB150" s="63"/>
      <c r="AC150" s="215">
        <f>SUM(W147:AC147)+SUM(W149:AC149)</f>
        <v>0</v>
      </c>
      <c r="AD150" s="59"/>
      <c r="AE150" s="57"/>
      <c r="AF150" s="57"/>
      <c r="AG150" s="57"/>
      <c r="AH150" s="105"/>
      <c r="AI150" s="108">
        <f>H150+O150+V150+AC150</f>
        <v>0</v>
      </c>
      <c r="AJ150" s="6"/>
      <c r="AK150" s="228" t="s">
        <v>167</v>
      </c>
      <c r="AL150" s="234" t="s">
        <v>168</v>
      </c>
      <c r="AM150" s="36">
        <f>(AM147*8.2)/100*C11</f>
        <v>188.6</v>
      </c>
      <c r="AN150" s="173" t="s">
        <v>169</v>
      </c>
    </row>
    <row r="151" spans="1:40" ht="25.5" customHeight="1" x14ac:dyDescent="0.25">
      <c r="A151" s="24">
        <v>5</v>
      </c>
      <c r="B151" s="214" t="s">
        <v>32</v>
      </c>
      <c r="C151" s="99"/>
      <c r="D151" s="59"/>
      <c r="E151" s="57"/>
      <c r="F151" s="57"/>
      <c r="G151" s="63"/>
      <c r="H151" s="215">
        <f>SUM(D147:H147)+SUM(D148:H149)+SUM(AF135:AG135)+SUM(AF136:AG137)</f>
        <v>0</v>
      </c>
      <c r="I151" s="59"/>
      <c r="J151" s="57"/>
      <c r="K151" s="57"/>
      <c r="L151" s="57"/>
      <c r="M151" s="57"/>
      <c r="N151" s="63"/>
      <c r="O151" s="215">
        <f>SUM(I147:O147)+SUM(I148:O149)</f>
        <v>0</v>
      </c>
      <c r="P151" s="59"/>
      <c r="Q151" s="57"/>
      <c r="R151" s="57"/>
      <c r="S151" s="57"/>
      <c r="T151" s="57"/>
      <c r="U151" s="63"/>
      <c r="V151" s="215">
        <f>SUM(P147:V147)+SUM(P148:V149)</f>
        <v>0</v>
      </c>
      <c r="W151" s="59"/>
      <c r="X151" s="57"/>
      <c r="Y151" s="57"/>
      <c r="Z151" s="57"/>
      <c r="AA151" s="57"/>
      <c r="AB151" s="63"/>
      <c r="AC151" s="215">
        <f>SUM(W147:AC147)+SUM(W148:AC149)</f>
        <v>0</v>
      </c>
      <c r="AD151" s="59"/>
      <c r="AE151" s="57"/>
      <c r="AF151" s="57"/>
      <c r="AG151" s="57"/>
      <c r="AH151" s="105"/>
      <c r="AI151" s="108">
        <f t="shared" ref="AI151:AI155" si="34">H151+O151+V151+AC151</f>
        <v>0</v>
      </c>
      <c r="AJ151" s="6"/>
      <c r="AK151" s="230"/>
      <c r="AL151" s="235"/>
      <c r="AM151" s="72"/>
      <c r="AN151" s="172">
        <f>AK147-AM150</f>
        <v>-188.6</v>
      </c>
    </row>
    <row r="152" spans="1:40" ht="25.5" customHeight="1" x14ac:dyDescent="0.25">
      <c r="A152" s="24">
        <v>6</v>
      </c>
      <c r="B152" s="214" t="s">
        <v>33</v>
      </c>
      <c r="C152" s="100"/>
      <c r="D152" s="59"/>
      <c r="E152" s="57"/>
      <c r="F152" s="57"/>
      <c r="G152" s="57"/>
      <c r="H152" s="105"/>
      <c r="I152" s="161"/>
      <c r="J152" s="57"/>
      <c r="K152" s="117"/>
      <c r="L152" s="57"/>
      <c r="M152" s="57"/>
      <c r="N152" s="57"/>
      <c r="O152" s="105"/>
      <c r="P152" s="161"/>
      <c r="Q152" s="57"/>
      <c r="R152" s="57"/>
      <c r="S152" s="57"/>
      <c r="T152" s="57"/>
      <c r="U152" s="57"/>
      <c r="V152" s="105"/>
      <c r="W152" s="161"/>
      <c r="X152" s="57"/>
      <c r="Y152" s="74"/>
      <c r="Z152" s="34"/>
      <c r="AA152" s="34"/>
      <c r="AB152" s="57"/>
      <c r="AC152" s="105"/>
      <c r="AD152" s="161"/>
      <c r="AE152" s="57"/>
      <c r="AF152" s="74"/>
      <c r="AG152" s="57"/>
      <c r="AH152" s="94"/>
      <c r="AI152" s="150"/>
      <c r="AJ152" s="6"/>
      <c r="AK152" s="230"/>
      <c r="AL152" s="235"/>
      <c r="AM152" s="72"/>
      <c r="AN152" s="45"/>
    </row>
    <row r="153" spans="1:40" ht="25.5" customHeight="1" x14ac:dyDescent="0.25">
      <c r="A153" s="24">
        <v>7</v>
      </c>
      <c r="B153" s="114" t="s">
        <v>34</v>
      </c>
      <c r="C153" s="100" t="s">
        <v>3</v>
      </c>
      <c r="D153" s="106"/>
      <c r="E153" s="103"/>
      <c r="F153" s="103"/>
      <c r="G153" s="104"/>
      <c r="H153" s="219">
        <f>SUM(D153:G153)+SUM(AF141:AG141)</f>
        <v>0</v>
      </c>
      <c r="I153" s="106"/>
      <c r="J153" s="103"/>
      <c r="K153" s="103"/>
      <c r="L153" s="103"/>
      <c r="M153" s="103"/>
      <c r="N153" s="104"/>
      <c r="O153" s="219">
        <f>SUM(I153:N153)</f>
        <v>0</v>
      </c>
      <c r="P153" s="106"/>
      <c r="Q153" s="103"/>
      <c r="R153" s="103"/>
      <c r="S153" s="103"/>
      <c r="T153" s="103"/>
      <c r="U153" s="104"/>
      <c r="V153" s="219">
        <f>SUM(P153:U153)</f>
        <v>0</v>
      </c>
      <c r="W153" s="106"/>
      <c r="X153" s="103"/>
      <c r="Y153" s="103"/>
      <c r="Z153" s="103"/>
      <c r="AA153" s="103"/>
      <c r="AB153" s="104"/>
      <c r="AC153" s="219">
        <f>SUM(W153:AB153)</f>
        <v>0</v>
      </c>
      <c r="AD153" s="106"/>
      <c r="AE153" s="103"/>
      <c r="AF153" s="103"/>
      <c r="AG153" s="103"/>
      <c r="AH153" s="110"/>
      <c r="AI153" s="108">
        <f>H153+O153+V153+AC153</f>
        <v>0</v>
      </c>
      <c r="AJ153" s="6"/>
      <c r="AK153" s="230"/>
      <c r="AL153" s="235"/>
      <c r="AM153" s="72"/>
      <c r="AN153" s="71"/>
    </row>
    <row r="154" spans="1:40" ht="25.5" customHeight="1" x14ac:dyDescent="0.25">
      <c r="A154" s="24">
        <v>8</v>
      </c>
      <c r="B154" s="114" t="s">
        <v>35</v>
      </c>
      <c r="C154" s="100" t="s">
        <v>3</v>
      </c>
      <c r="D154" s="106"/>
      <c r="E154" s="103"/>
      <c r="F154" s="103"/>
      <c r="G154" s="104"/>
      <c r="H154" s="219">
        <f>SUM(D154:G154)+SUM(AF142:AG142)</f>
        <v>0</v>
      </c>
      <c r="I154" s="106"/>
      <c r="J154" s="103"/>
      <c r="K154" s="103"/>
      <c r="L154" s="103"/>
      <c r="M154" s="103"/>
      <c r="N154" s="104"/>
      <c r="O154" s="219">
        <f>SUM(I154:N154)</f>
        <v>0</v>
      </c>
      <c r="P154" s="106"/>
      <c r="Q154" s="103"/>
      <c r="R154" s="103"/>
      <c r="S154" s="103"/>
      <c r="T154" s="103"/>
      <c r="U154" s="104"/>
      <c r="V154" s="219">
        <f t="shared" ref="V154:V155" si="35">SUM(P154:U154)</f>
        <v>0</v>
      </c>
      <c r="W154" s="106"/>
      <c r="X154" s="103"/>
      <c r="Y154" s="103"/>
      <c r="Z154" s="103"/>
      <c r="AA154" s="103"/>
      <c r="AB154" s="104"/>
      <c r="AC154" s="219">
        <f>SUM(W154:AB154)</f>
        <v>0</v>
      </c>
      <c r="AD154" s="106"/>
      <c r="AE154" s="103"/>
      <c r="AF154" s="103"/>
      <c r="AG154" s="103"/>
      <c r="AH154" s="110"/>
      <c r="AI154" s="108">
        <f t="shared" si="34"/>
        <v>0</v>
      </c>
      <c r="AJ154" s="6"/>
      <c r="AK154" s="232"/>
      <c r="AL154" s="236"/>
      <c r="AM154" s="72"/>
      <c r="AN154" s="45" t="s">
        <v>170</v>
      </c>
    </row>
    <row r="155" spans="1:40" ht="25.5" customHeight="1" thickBot="1" x14ac:dyDescent="0.3">
      <c r="A155" s="24">
        <v>9</v>
      </c>
      <c r="B155" s="217" t="s">
        <v>36</v>
      </c>
      <c r="C155" s="101" t="s">
        <v>3</v>
      </c>
      <c r="D155" s="65"/>
      <c r="E155" s="64"/>
      <c r="F155" s="64"/>
      <c r="G155" s="64"/>
      <c r="H155" s="219">
        <f>SUM(D155:G155)+SUM(AF143:AG143)</f>
        <v>0</v>
      </c>
      <c r="I155" s="65"/>
      <c r="J155" s="64"/>
      <c r="K155" s="64"/>
      <c r="L155" s="64"/>
      <c r="M155" s="64"/>
      <c r="N155" s="64"/>
      <c r="O155" s="219">
        <f t="shared" ref="O155" si="36">SUM(I155:N155)</f>
        <v>0</v>
      </c>
      <c r="P155" s="65"/>
      <c r="Q155" s="64"/>
      <c r="R155" s="64"/>
      <c r="S155" s="64"/>
      <c r="T155" s="64"/>
      <c r="U155" s="64"/>
      <c r="V155" s="219">
        <f t="shared" si="35"/>
        <v>0</v>
      </c>
      <c r="W155" s="65"/>
      <c r="X155" s="64"/>
      <c r="Y155" s="64"/>
      <c r="Z155" s="64"/>
      <c r="AA155" s="64"/>
      <c r="AB155" s="64"/>
      <c r="AC155" s="219">
        <f>SUM(W155:AB155)</f>
        <v>0</v>
      </c>
      <c r="AD155" s="65"/>
      <c r="AE155" s="64"/>
      <c r="AF155" s="64"/>
      <c r="AG155" s="64"/>
      <c r="AH155" s="111"/>
      <c r="AI155" s="108">
        <f t="shared" si="34"/>
        <v>0</v>
      </c>
      <c r="AJ155" s="6"/>
      <c r="AK155" s="49">
        <f>AK135+AK147+AK123+AK111+AK99+AK87+AK75+AK63+AK51+AK39+AK27+AK15</f>
        <v>0</v>
      </c>
      <c r="AL155" s="50">
        <f>AM90+AM102+AM114+AM126+AM138+AM150+AM78+AM66+AM54+AM42+AM30+AM18</f>
        <v>2140.1999999999994</v>
      </c>
      <c r="AM155" s="51"/>
      <c r="AN155" s="52">
        <f>AK155-AL155+$AN$15</f>
        <v>-2140.1999999999994</v>
      </c>
    </row>
  </sheetData>
  <sheetProtection algorithmName="SHA-512" hashValue="puu/TiXN/zR2Dr6gtfS4tJDxwj4dRGcu6aqweoi9xpghGZZVQYjX93jBX/I/STq1JNZol7tdCoQj3e+O3Gnk0Q==" saltValue="kWU8XTzuj8HtBfmvpo+nXQ==" spinCount="100000" sheet="1" objects="1" scenarios="1" formatCells="0" formatColumns="0" formatRows="0"/>
  <mergeCells count="114"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  <mergeCell ref="AN25:AN29"/>
    <mergeCell ref="AK27:AL29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K54:AK58"/>
    <mergeCell ref="AL54:AL58"/>
    <mergeCell ref="B61:B62"/>
    <mergeCell ref="C61:C62"/>
    <mergeCell ref="AK61:AL62"/>
    <mergeCell ref="AN61:AN65"/>
    <mergeCell ref="AK63:AL65"/>
    <mergeCell ref="AN37:AN41"/>
    <mergeCell ref="AK39:AL41"/>
    <mergeCell ref="AK42:AK46"/>
    <mergeCell ref="AL42:AL46"/>
    <mergeCell ref="B49:B50"/>
    <mergeCell ref="C49:C50"/>
    <mergeCell ref="AK49:AL50"/>
    <mergeCell ref="AM49:AM50"/>
    <mergeCell ref="AN49:AN53"/>
    <mergeCell ref="AK51:AL53"/>
    <mergeCell ref="AM37:AM38"/>
    <mergeCell ref="AM85:AM86"/>
    <mergeCell ref="AN85:AN89"/>
    <mergeCell ref="AK78:AK82"/>
    <mergeCell ref="AL78:AL82"/>
    <mergeCell ref="AK66:AK70"/>
    <mergeCell ref="AL66:AL70"/>
    <mergeCell ref="AM61:AM62"/>
    <mergeCell ref="B73:B74"/>
    <mergeCell ref="C73:C74"/>
    <mergeCell ref="AK73:AL74"/>
    <mergeCell ref="AM73:AM74"/>
    <mergeCell ref="AN73:AN77"/>
    <mergeCell ref="AK75:AL77"/>
    <mergeCell ref="AK87:AL89"/>
    <mergeCell ref="AK90:AK94"/>
    <mergeCell ref="AL90:AL94"/>
    <mergeCell ref="B97:B98"/>
    <mergeCell ref="C97:C98"/>
    <mergeCell ref="AK97:AL98"/>
    <mergeCell ref="B85:B86"/>
    <mergeCell ref="C85:C86"/>
    <mergeCell ref="AK85:AL86"/>
    <mergeCell ref="B109:B110"/>
    <mergeCell ref="C109:C110"/>
    <mergeCell ref="AK109:AL110"/>
    <mergeCell ref="AM109:AM110"/>
    <mergeCell ref="AN109:AN113"/>
    <mergeCell ref="AK111:AL113"/>
    <mergeCell ref="AK114:AK118"/>
    <mergeCell ref="AL114:AL118"/>
    <mergeCell ref="AM97:AM98"/>
    <mergeCell ref="AN97:AN101"/>
    <mergeCell ref="AK99:AL101"/>
    <mergeCell ref="AK102:AK106"/>
    <mergeCell ref="AL102:AL106"/>
    <mergeCell ref="AM145:AM146"/>
    <mergeCell ref="AN145:AN149"/>
    <mergeCell ref="AK147:AL149"/>
    <mergeCell ref="AK150:AK154"/>
    <mergeCell ref="AL150:AL154"/>
    <mergeCell ref="AK138:AK142"/>
    <mergeCell ref="AL138:AL142"/>
    <mergeCell ref="B145:B146"/>
    <mergeCell ref="C145:C146"/>
    <mergeCell ref="AK145:AL146"/>
    <mergeCell ref="B133:B134"/>
    <mergeCell ref="C133:C134"/>
    <mergeCell ref="AK133:AL134"/>
    <mergeCell ref="AM133:AM134"/>
    <mergeCell ref="AN133:AN137"/>
    <mergeCell ref="AK135:AL137"/>
    <mergeCell ref="AM121:AM122"/>
    <mergeCell ref="AN121:AN125"/>
    <mergeCell ref="AK123:AL125"/>
    <mergeCell ref="AK126:AK130"/>
    <mergeCell ref="AL126:AL130"/>
    <mergeCell ref="B121:B122"/>
    <mergeCell ref="C121:C122"/>
    <mergeCell ref="AK121:AL122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9" fitToHeight="4" orientation="landscape" r:id="rId1"/>
  <rowBreaks count="3" manualBreakCount="3">
    <brk id="48" max="16383" man="1"/>
    <brk id="84" max="16383" man="1"/>
    <brk id="1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2021</vt:lpstr>
      <vt:lpstr>'AZK 2021'!Drucktitel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2020-10-23T11:04:14Z</cp:lastPrinted>
  <dcterms:created xsi:type="dcterms:W3CDTF">2018-04-05T11:56:26Z</dcterms:created>
  <dcterms:modified xsi:type="dcterms:W3CDTF">2021-09-24T08:03:31Z</dcterms:modified>
</cp:coreProperties>
</file>